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6"/>
  </bookViews>
  <sheets>
    <sheet name="第１競技" sheetId="1" r:id="rId1"/>
    <sheet name="1 (E)" sheetId="2" r:id="rId2"/>
    <sheet name="第２競技" sheetId="3" r:id="rId3"/>
    <sheet name="2 (E)" sheetId="4" r:id="rId4"/>
    <sheet name="第３競技" sheetId="5" r:id="rId5"/>
    <sheet name="第５競技" sheetId="6" r:id="rId6"/>
    <sheet name="第７競技" sheetId="7" r:id="rId7"/>
  </sheets>
  <definedNames/>
  <calcPr fullCalcOnLoad="1"/>
</workbook>
</file>

<file path=xl/sharedStrings.xml><?xml version="1.0" encoding="utf-8"?>
<sst xmlns="http://schemas.openxmlformats.org/spreadsheetml/2006/main" count="724" uniqueCount="299">
  <si>
    <t>第45回全日本総合馬術大会2015</t>
  </si>
  <si>
    <t>会員番号</t>
  </si>
  <si>
    <t>大会登録No.</t>
  </si>
  <si>
    <t>認定競技No.</t>
  </si>
  <si>
    <t>開催日：</t>
  </si>
  <si>
    <t>2015/09/04～2015/09/06</t>
  </si>
  <si>
    <t>審判員署名</t>
  </si>
  <si>
    <t>大会名：</t>
  </si>
  <si>
    <t>第</t>
  </si>
  <si>
    <t>競技</t>
  </si>
  <si>
    <t>競技名：</t>
  </si>
  <si>
    <t>全日本総合馬術選手権競技（CIC 2*）</t>
  </si>
  <si>
    <t xml:space="preserve"> 障害P：</t>
  </si>
  <si>
    <t>審判名</t>
  </si>
  <si>
    <t>クラス：</t>
  </si>
  <si>
    <t>ツースター</t>
  </si>
  <si>
    <t>技術代表署名</t>
  </si>
  <si>
    <t>地点　馬場馬術:</t>
  </si>
  <si>
    <t>障害J1：</t>
  </si>
  <si>
    <t>障害J2：</t>
  </si>
  <si>
    <t>公式発表時刻</t>
  </si>
  <si>
    <t>障害J3：</t>
  </si>
  <si>
    <t>　　　　　　　　　　　　 馬場馬術</t>
  </si>
  <si>
    <t>第1日目</t>
  </si>
  <si>
    <t>　　　　　 クロスカントリー</t>
  </si>
  <si>
    <t>2日間</t>
  </si>
  <si>
    <t>第2日目</t>
  </si>
  <si>
    <t>　　　　　　   障害馬術</t>
  </si>
  <si>
    <t>最終</t>
  </si>
  <si>
    <t>備考</t>
  </si>
  <si>
    <t>順位</t>
  </si>
  <si>
    <t>出番</t>
  </si>
  <si>
    <t>選手名</t>
  </si>
  <si>
    <t>馬匹名</t>
  </si>
  <si>
    <t>登録番号</t>
  </si>
  <si>
    <t>所　　　属</t>
  </si>
  <si>
    <t>最終
得点率</t>
  </si>
  <si>
    <t>減点</t>
  </si>
  <si>
    <t>タイム</t>
  </si>
  <si>
    <t>タイム
減点</t>
  </si>
  <si>
    <t>障害
減点</t>
  </si>
  <si>
    <t>総減点</t>
  </si>
  <si>
    <t>合計
減点</t>
  </si>
  <si>
    <t>根岸　淳</t>
  </si>
  <si>
    <t>9498</t>
  </si>
  <si>
    <t>バーリントンスター</t>
  </si>
  <si>
    <t>55755</t>
  </si>
  <si>
    <t>乗馬クラブクレイン伊奈</t>
  </si>
  <si>
    <t>中島　悠介</t>
  </si>
  <si>
    <t>16293</t>
  </si>
  <si>
    <t>オウサマデュファブール</t>
  </si>
  <si>
    <t>53685</t>
  </si>
  <si>
    <t>乗馬クラブエトワール</t>
  </si>
  <si>
    <t>篠原　正紀</t>
  </si>
  <si>
    <t>16854</t>
  </si>
  <si>
    <t>ミルエユンヌニュイ</t>
  </si>
  <si>
    <t>53297</t>
  </si>
  <si>
    <t>八王子乗馬倶楽部</t>
  </si>
  <si>
    <t>佐藤　泰</t>
  </si>
  <si>
    <t>23076</t>
  </si>
  <si>
    <t>トイボーイⅢ</t>
  </si>
  <si>
    <t>53964</t>
  </si>
  <si>
    <t>明松寺馬事公苑</t>
  </si>
  <si>
    <t>平井　康之</t>
  </si>
  <si>
    <t>13995</t>
  </si>
  <si>
    <t>ストロベリータルト</t>
  </si>
  <si>
    <t>55515</t>
  </si>
  <si>
    <t>(一財)服部緑地振興協会・服部緑地乗馬センター</t>
  </si>
  <si>
    <t>伊藤　昌展</t>
  </si>
  <si>
    <t>18412</t>
  </si>
  <si>
    <t>ロブB</t>
  </si>
  <si>
    <t>56587</t>
  </si>
  <si>
    <t>日本中央競馬会馬事公苑</t>
  </si>
  <si>
    <t>山守　慎二</t>
  </si>
  <si>
    <t>15925</t>
  </si>
  <si>
    <t>クイールムイール</t>
  </si>
  <si>
    <t>53259</t>
  </si>
  <si>
    <t>笠原　太朗</t>
  </si>
  <si>
    <t>21196</t>
  </si>
  <si>
    <t>シェヘラザード</t>
  </si>
  <si>
    <t>55156</t>
  </si>
  <si>
    <t>玉井　優</t>
  </si>
  <si>
    <t>22560</t>
  </si>
  <si>
    <t>ピックウィジョン</t>
  </si>
  <si>
    <t>53434</t>
  </si>
  <si>
    <t>楠木　貴成</t>
  </si>
  <si>
    <t>9708</t>
  </si>
  <si>
    <t>フェアバンクスカーゴ</t>
  </si>
  <si>
    <t>55640</t>
  </si>
  <si>
    <t>ノーザンファーム</t>
  </si>
  <si>
    <t>CCI ワンスター競技</t>
  </si>
  <si>
    <t>ワンスター</t>
  </si>
  <si>
    <t>クィドノヴォール</t>
  </si>
  <si>
    <t>56015</t>
  </si>
  <si>
    <t>平永　健太</t>
  </si>
  <si>
    <t>24341</t>
  </si>
  <si>
    <t>アイリッシュブルー</t>
  </si>
  <si>
    <t>53336</t>
  </si>
  <si>
    <t>乗馬クラブクレイン栃木</t>
  </si>
  <si>
    <t>マックス</t>
  </si>
  <si>
    <t>55393</t>
  </si>
  <si>
    <t>クリッシー</t>
  </si>
  <si>
    <t>56890</t>
  </si>
  <si>
    <t>佐々　紫苑</t>
  </si>
  <si>
    <t>24357</t>
  </si>
  <si>
    <t>瑞龍</t>
  </si>
  <si>
    <t>55129</t>
  </si>
  <si>
    <t>早稲田大学馬術部</t>
  </si>
  <si>
    <t>サトノカイザー</t>
  </si>
  <si>
    <t>55908</t>
  </si>
  <si>
    <t>トレーニング競技（一般班）</t>
  </si>
  <si>
    <t>トレーニング</t>
  </si>
  <si>
    <t>遠藤　彰</t>
  </si>
  <si>
    <t>21592</t>
  </si>
  <si>
    <t>C'sコートニー</t>
  </si>
  <si>
    <t>56461</t>
  </si>
  <si>
    <t>乗馬クラブクレイン恵那</t>
  </si>
  <si>
    <t>マシェリ・E</t>
  </si>
  <si>
    <t>55214</t>
  </si>
  <si>
    <t>三宮　司</t>
  </si>
  <si>
    <t>21853</t>
  </si>
  <si>
    <t>ジェニーブラック</t>
  </si>
  <si>
    <t>52911</t>
  </si>
  <si>
    <t>香川県馬術連盟</t>
  </si>
  <si>
    <t>酒井　徳昭</t>
  </si>
  <si>
    <t>27044</t>
  </si>
  <si>
    <t>シュシュート</t>
  </si>
  <si>
    <t>52467</t>
  </si>
  <si>
    <t>乗馬クラブクレイン三重</t>
  </si>
  <si>
    <t>チョッパー</t>
  </si>
  <si>
    <t>55058</t>
  </si>
  <si>
    <t>小野　敬司</t>
  </si>
  <si>
    <t>21867</t>
  </si>
  <si>
    <t>コークスクリュー</t>
  </si>
  <si>
    <t>53273</t>
  </si>
  <si>
    <t>乗馬クラブクレイン東京</t>
  </si>
  <si>
    <t>バンケッター</t>
  </si>
  <si>
    <t>54997</t>
  </si>
  <si>
    <t>正井　基行</t>
  </si>
  <si>
    <t>15617</t>
  </si>
  <si>
    <t>ブレットマリンガニー</t>
  </si>
  <si>
    <t>55131</t>
  </si>
  <si>
    <t>乗馬クラブクレイン倉敷</t>
  </si>
  <si>
    <t>伊藤　正平</t>
  </si>
  <si>
    <t>11976</t>
  </si>
  <si>
    <t>イプシロン</t>
  </si>
  <si>
    <t>56255</t>
  </si>
  <si>
    <t>東武乗馬クラブ＆クレイン</t>
  </si>
  <si>
    <t>沖廣　諒一</t>
  </si>
  <si>
    <t>26035</t>
  </si>
  <si>
    <t>桜宝</t>
  </si>
  <si>
    <t>56445</t>
  </si>
  <si>
    <t>日本大学馬術部</t>
  </si>
  <si>
    <t>杉田　泰崇</t>
  </si>
  <si>
    <t>26697</t>
  </si>
  <si>
    <t>桜隼</t>
  </si>
  <si>
    <t>53983</t>
  </si>
  <si>
    <t>ノービス競技（一般班）</t>
  </si>
  <si>
    <t>ノービス</t>
  </si>
  <si>
    <t>片山　尚斎</t>
  </si>
  <si>
    <t>20002</t>
  </si>
  <si>
    <t>リーノレオン</t>
  </si>
  <si>
    <t>56466</t>
  </si>
  <si>
    <t>ヴィテン乗馬クラブクレイン金沢</t>
  </si>
  <si>
    <t>田中　良治郎</t>
  </si>
  <si>
    <t>17213</t>
  </si>
  <si>
    <t>翼H</t>
  </si>
  <si>
    <t>55658</t>
  </si>
  <si>
    <t>桂田　大輝</t>
  </si>
  <si>
    <t>27390</t>
  </si>
  <si>
    <t>トーホウペガサス</t>
  </si>
  <si>
    <t>56565</t>
  </si>
  <si>
    <t>名鉄乗馬クラブクレイン東海</t>
  </si>
  <si>
    <t>シード</t>
  </si>
  <si>
    <t>55516</t>
  </si>
  <si>
    <t>メイショウサーフ</t>
  </si>
  <si>
    <t>56656</t>
  </si>
  <si>
    <t>桜酔</t>
  </si>
  <si>
    <t>55885</t>
  </si>
  <si>
    <t>桜毅</t>
  </si>
  <si>
    <t>56684</t>
  </si>
  <si>
    <t>岡本　光史</t>
  </si>
  <si>
    <t>20308</t>
  </si>
  <si>
    <t>ハンサムアイ</t>
  </si>
  <si>
    <t>56508</t>
  </si>
  <si>
    <t>両備乗馬クラブクレイン岡山</t>
  </si>
  <si>
    <t>楠本　将斗</t>
  </si>
  <si>
    <t>27218</t>
  </si>
  <si>
    <t>国体総合馬術競技</t>
  </si>
  <si>
    <t>総合ポイント対象外</t>
  </si>
  <si>
    <t>武重　幸喜</t>
  </si>
  <si>
    <t>18821</t>
  </si>
  <si>
    <t>エル・ヴィエント</t>
  </si>
  <si>
    <t>55982</t>
  </si>
  <si>
    <t>前田　諭志</t>
  </si>
  <si>
    <t>26432</t>
  </si>
  <si>
    <t>グラスランド</t>
  </si>
  <si>
    <t>54588</t>
  </si>
  <si>
    <t>杉山　慎一郎</t>
  </si>
  <si>
    <t>9306</t>
  </si>
  <si>
    <t>ルポW</t>
  </si>
  <si>
    <t>54974</t>
  </si>
  <si>
    <t>岩谷　一裕</t>
  </si>
  <si>
    <t>ジャンヌ</t>
  </si>
  <si>
    <t>C'sダンサー</t>
  </si>
  <si>
    <t>乗馬クラブクレインオリンピックパーク</t>
  </si>
  <si>
    <t>藤沢乗馬クラブ</t>
  </si>
  <si>
    <t>B</t>
  </si>
  <si>
    <t>C</t>
  </si>
  <si>
    <t>H</t>
  </si>
  <si>
    <t>樺島　慶子</t>
  </si>
  <si>
    <t>西澤　一幸</t>
  </si>
  <si>
    <t>阪田　恭子</t>
  </si>
  <si>
    <r>
      <rPr>
        <sz val="12"/>
        <color indexed="8"/>
        <rFont val="ＭＳ ゴシック"/>
        <family val="3"/>
      </rPr>
      <t>タイム</t>
    </r>
    <r>
      <rPr>
        <sz val="13"/>
        <color indexed="8"/>
        <rFont val="ＭＳ ゴシック"/>
        <family val="3"/>
      </rPr>
      <t xml:space="preserve">
減点</t>
    </r>
  </si>
  <si>
    <t>H</t>
  </si>
  <si>
    <t>鈴木　瑞美子</t>
  </si>
  <si>
    <t>C</t>
  </si>
  <si>
    <t>小川　登美夫</t>
  </si>
  <si>
    <t>Beverley Shandley</t>
  </si>
  <si>
    <t>Fuangvich Aniruth-Deva</t>
  </si>
  <si>
    <t>C</t>
  </si>
  <si>
    <t>最終</t>
  </si>
  <si>
    <t>減点</t>
  </si>
  <si>
    <t>DATE：</t>
  </si>
  <si>
    <t>Sumiko Suzuki</t>
  </si>
  <si>
    <t>Time</t>
  </si>
  <si>
    <t>Time</t>
  </si>
  <si>
    <t>Place</t>
  </si>
  <si>
    <t>No</t>
  </si>
  <si>
    <t>No</t>
  </si>
  <si>
    <t>Horse</t>
  </si>
  <si>
    <t>Dressage</t>
  </si>
  <si>
    <t>Dressage</t>
  </si>
  <si>
    <t>Rider</t>
  </si>
  <si>
    <t>%</t>
  </si>
  <si>
    <t>%</t>
  </si>
  <si>
    <t>Cross Country</t>
  </si>
  <si>
    <t>Cross Country</t>
  </si>
  <si>
    <t>Time Faults</t>
  </si>
  <si>
    <t>Time Faults</t>
  </si>
  <si>
    <t>Jumping
Faults</t>
  </si>
  <si>
    <t>Jumping
Faults</t>
  </si>
  <si>
    <t>Total
Faults</t>
  </si>
  <si>
    <t>Penalty
Points</t>
  </si>
  <si>
    <t>Penalty
Points</t>
  </si>
  <si>
    <t>Placing</t>
  </si>
  <si>
    <t>Placing</t>
  </si>
  <si>
    <t>1st day</t>
  </si>
  <si>
    <t>1st day</t>
  </si>
  <si>
    <t>2nd day</t>
  </si>
  <si>
    <t>2nd day</t>
  </si>
  <si>
    <t>2nd day</t>
  </si>
  <si>
    <t>Penalty
Points</t>
  </si>
  <si>
    <t>Final</t>
  </si>
  <si>
    <t>Final</t>
  </si>
  <si>
    <t>Penalty
Points</t>
  </si>
  <si>
    <t>Jumping</t>
  </si>
  <si>
    <t>Jumping</t>
  </si>
  <si>
    <t>Riding Club</t>
  </si>
  <si>
    <t>YAMAMORI, Shinji</t>
  </si>
  <si>
    <t>SHINOHARA, Masanori</t>
  </si>
  <si>
    <t>HIRAI, Yasuyuki</t>
  </si>
  <si>
    <t>TAMAI, Yu</t>
  </si>
  <si>
    <t>NEGISHI, Atsushi</t>
  </si>
  <si>
    <t>KUSUNOKI, Takanori</t>
  </si>
  <si>
    <t>ITO, Masanobu</t>
  </si>
  <si>
    <t>SATO, Tae</t>
  </si>
  <si>
    <t>NAKAJIMA, Yusuke</t>
  </si>
  <si>
    <t>KASAHARA, Taro</t>
  </si>
  <si>
    <t>CUIL MHUIRE</t>
  </si>
  <si>
    <t>MILLE ET UNE NUITS</t>
  </si>
  <si>
    <t>STRAWBERRY TART</t>
  </si>
  <si>
    <t>PIGWIDGEON</t>
  </si>
  <si>
    <t>BURGHLINGTON STAR</t>
  </si>
  <si>
    <t>FAIRBANKS CARGO</t>
  </si>
  <si>
    <t>ROB B</t>
  </si>
  <si>
    <t>TOY BOY</t>
  </si>
  <si>
    <t>OUSSAMA DU FAUBOURG</t>
  </si>
  <si>
    <t>SCHEHERAZADE</t>
  </si>
  <si>
    <t>JRA HORSE PARK</t>
  </si>
  <si>
    <t>HACHIOJI R.C.</t>
  </si>
  <si>
    <t>HATTORI R.C.</t>
  </si>
  <si>
    <t>R.C. CRANE INA</t>
  </si>
  <si>
    <t>NORTHEN HORSE PARK</t>
  </si>
  <si>
    <t>MYOSHOJI HORSE PARK</t>
  </si>
  <si>
    <t>R.C. ETOIR</t>
  </si>
  <si>
    <t>HIRANAGA, Kenta</t>
  </si>
  <si>
    <t>MAX</t>
  </si>
  <si>
    <t>SATONOKAISER</t>
  </si>
  <si>
    <t>QUID NOV'OR</t>
  </si>
  <si>
    <t>KRISSY</t>
  </si>
  <si>
    <t>IRISH BLUE</t>
  </si>
  <si>
    <t>R.C. CRANE TOCHIGI</t>
  </si>
  <si>
    <t>THE 45th ALL JAPAN EVENTING CHAMPIONSHIP 2015</t>
  </si>
  <si>
    <t>ALL JAPAN CHAMPIONSHIP (CIC2*)</t>
  </si>
  <si>
    <t>TD Signature</t>
  </si>
  <si>
    <t>TD Signature</t>
  </si>
  <si>
    <t>GJ Signature</t>
  </si>
  <si>
    <t>CCI 1* Miki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</si>
</sst>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.00_);[Red]\(#,##0.00\)"/>
    <numFmt numFmtId="179" formatCode="#,##0.0_);[Red]\(#,##0.0\)"/>
    <numFmt numFmtId="180" formatCode="#,##0_);[Red]\(#,##0\)"/>
    <numFmt numFmtId="181" formatCode="#"/>
  </numFmts>
  <fonts count="44"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 applyFill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6" fontId="0" fillId="0" borderId="0" xfId="0" applyNumberFormat="1" applyFill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177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Fill="1" applyAlignment="1" applyProtection="1">
      <alignment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9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 locked="0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6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 locked="0"/>
    </xf>
    <xf numFmtId="5" fontId="6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Alignment="1" applyProtection="1">
      <alignment horizontal="right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18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7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left" vertical="center"/>
      <protection locked="0"/>
    </xf>
    <xf numFmtId="1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80" fontId="7" fillId="0" borderId="10" xfId="0" applyNumberFormat="1" applyFont="1" applyFill="1" applyBorder="1" applyAlignment="1" applyProtection="1">
      <alignment horizontal="right" vertical="center"/>
      <protection locked="0"/>
    </xf>
    <xf numFmtId="180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0" xfId="0" applyNumberFormat="1" applyFont="1" applyFill="1" applyBorder="1" applyAlignment="1" applyProtection="1">
      <alignment horizontal="right" vertical="center"/>
      <protection locked="0"/>
    </xf>
    <xf numFmtId="180" fontId="7" fillId="0" borderId="16" xfId="0" applyNumberFormat="1" applyFont="1" applyFill="1" applyBorder="1" applyAlignment="1" applyProtection="1">
      <alignment horizontal="right" vertical="center"/>
      <protection locked="0"/>
    </xf>
    <xf numFmtId="180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5" fontId="8" fillId="0" borderId="10" xfId="0" applyNumberFormat="1" applyFont="1" applyFill="1" applyBorder="1" applyAlignment="1" applyProtection="1">
      <alignment horizontal="left"/>
      <protection/>
    </xf>
    <xf numFmtId="5" fontId="9" fillId="0" borderId="1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shrinkToFit="1"/>
      <protection locked="0"/>
    </xf>
    <xf numFmtId="0" fontId="5" fillId="0" borderId="0" xfId="0" applyFont="1" applyFill="1" applyAlignment="1" applyProtection="1">
      <alignment shrinkToFit="1"/>
      <protection/>
    </xf>
    <xf numFmtId="177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shrinkToFi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 locked="0"/>
    </xf>
    <xf numFmtId="5" fontId="6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Alignment="1" applyProtection="1">
      <alignment horizontal="right" shrinkToFit="1"/>
      <protection locked="0"/>
    </xf>
    <xf numFmtId="177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9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 locked="0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6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5" fontId="9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5" fontId="9" fillId="0" borderId="19" xfId="0" applyNumberFormat="1" applyFont="1" applyFill="1" applyBorder="1" applyAlignment="1" applyProtection="1">
      <alignment horizontal="lef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/>
      <protection/>
    </xf>
    <xf numFmtId="5" fontId="6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11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CCFFCC"/>
      <rgbColor rgb="00FFCC99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8">
      <selection activeCell="N16" sqref="N16"/>
    </sheetView>
  </sheetViews>
  <sheetFormatPr defaultColWidth="9.75390625" defaultRowHeight="18" customHeight="1"/>
  <cols>
    <col min="1" max="1" width="6.75390625" style="0" customWidth="1"/>
    <col min="2" max="2" width="5.625" style="0" customWidth="1"/>
    <col min="3" max="3" width="14.75390625" style="0" customWidth="1"/>
    <col min="4" max="4" width="9.625" style="0" customWidth="1"/>
    <col min="5" max="5" width="24.25390625" style="19" customWidth="1"/>
    <col min="6" max="6" width="8.375" style="0" customWidth="1"/>
    <col min="7" max="7" width="28.37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4" width="9.875" style="0" customWidth="1"/>
    <col min="25" max="25" width="6.875" style="0" customWidth="1"/>
  </cols>
  <sheetData>
    <row r="1" s="48" customFormat="1" ht="31.5" customHeight="1">
      <c r="A1" s="47"/>
    </row>
    <row r="2" spans="2:25" s="48" customFormat="1" ht="31.5" customHeight="1">
      <c r="B2" s="49" t="s">
        <v>2</v>
      </c>
      <c r="C2" s="131">
        <v>1849</v>
      </c>
      <c r="E2" s="49" t="s">
        <v>3</v>
      </c>
      <c r="F2" s="131">
        <v>1</v>
      </c>
      <c r="G2" s="49" t="s">
        <v>4</v>
      </c>
      <c r="H2" s="132" t="s">
        <v>5</v>
      </c>
      <c r="I2" s="133"/>
      <c r="J2" s="134"/>
      <c r="P2" s="134"/>
      <c r="T2" s="48" t="s">
        <v>6</v>
      </c>
      <c r="V2" s="135"/>
      <c r="W2" s="133"/>
      <c r="X2" s="133"/>
      <c r="Y2" s="133"/>
    </row>
    <row r="3" spans="1:25" s="190" customFormat="1" ht="31.5" customHeight="1">
      <c r="A3" s="189"/>
      <c r="C3" s="191" t="s">
        <v>7</v>
      </c>
      <c r="D3" s="192" t="s">
        <v>0</v>
      </c>
      <c r="E3" s="193"/>
      <c r="F3" s="193"/>
      <c r="G3" s="194"/>
      <c r="H3" s="195"/>
      <c r="I3" s="195"/>
      <c r="J3" s="195"/>
      <c r="K3" s="191" t="s">
        <v>8</v>
      </c>
      <c r="L3" s="196">
        <v>1</v>
      </c>
      <c r="M3" s="190" t="s">
        <v>9</v>
      </c>
      <c r="N3" s="195"/>
      <c r="O3" s="191" t="s">
        <v>10</v>
      </c>
      <c r="P3" s="197" t="s">
        <v>11</v>
      </c>
      <c r="Q3" s="193"/>
      <c r="T3" s="195"/>
      <c r="W3" s="191"/>
      <c r="Y3" s="195"/>
    </row>
    <row r="4" spans="1:25" s="48" customFormat="1" ht="31.5" customHeight="1">
      <c r="A4" s="141"/>
      <c r="H4" s="49" t="s">
        <v>12</v>
      </c>
      <c r="I4" s="142" t="s">
        <v>1</v>
      </c>
      <c r="J4" s="131"/>
      <c r="K4" s="142" t="s">
        <v>13</v>
      </c>
      <c r="L4" s="143"/>
      <c r="O4" s="49" t="s">
        <v>14</v>
      </c>
      <c r="P4" s="135" t="s">
        <v>15</v>
      </c>
      <c r="Q4" s="133"/>
      <c r="T4" s="48" t="s">
        <v>16</v>
      </c>
      <c r="V4" s="135"/>
      <c r="W4" s="133"/>
      <c r="X4" s="133"/>
      <c r="Y4" s="133"/>
    </row>
    <row r="5" spans="1:12" s="48" customFormat="1" ht="31.5" customHeight="1">
      <c r="A5" s="141"/>
      <c r="B5" s="144" t="s">
        <v>209</v>
      </c>
      <c r="C5" s="145" t="s">
        <v>17</v>
      </c>
      <c r="D5" s="142" t="s">
        <v>1</v>
      </c>
      <c r="E5" s="138">
        <v>8317</v>
      </c>
      <c r="F5" s="142" t="s">
        <v>13</v>
      </c>
      <c r="G5" s="133" t="s">
        <v>215</v>
      </c>
      <c r="H5" s="49" t="s">
        <v>18</v>
      </c>
      <c r="I5" s="142" t="s">
        <v>1</v>
      </c>
      <c r="J5" s="131"/>
      <c r="K5" s="142" t="s">
        <v>13</v>
      </c>
      <c r="L5" s="143"/>
    </row>
    <row r="6" spans="1:25" s="48" customFormat="1" ht="31.5" customHeight="1">
      <c r="A6" s="141"/>
      <c r="B6" s="144" t="s">
        <v>208</v>
      </c>
      <c r="C6" s="145" t="s">
        <v>17</v>
      </c>
      <c r="D6" s="142" t="s">
        <v>1</v>
      </c>
      <c r="E6" s="138"/>
      <c r="F6" s="142" t="s">
        <v>13</v>
      </c>
      <c r="G6" s="186" t="s">
        <v>218</v>
      </c>
      <c r="H6" s="49" t="s">
        <v>19</v>
      </c>
      <c r="I6" s="142" t="s">
        <v>1</v>
      </c>
      <c r="J6" s="131"/>
      <c r="K6" s="142" t="s">
        <v>13</v>
      </c>
      <c r="L6" s="143"/>
      <c r="U6" s="48" t="s">
        <v>20</v>
      </c>
      <c r="V6" s="49"/>
      <c r="W6" s="135"/>
      <c r="X6" s="138"/>
      <c r="Y6" s="138"/>
    </row>
    <row r="7" spans="1:12" s="48" customFormat="1" ht="31.5" customHeight="1">
      <c r="A7" s="141"/>
      <c r="B7" s="144" t="s">
        <v>207</v>
      </c>
      <c r="C7" s="145" t="s">
        <v>17</v>
      </c>
      <c r="D7" s="142" t="s">
        <v>1</v>
      </c>
      <c r="E7" s="138"/>
      <c r="F7" s="142" t="s">
        <v>13</v>
      </c>
      <c r="G7" s="186" t="s">
        <v>219</v>
      </c>
      <c r="H7" s="49" t="s">
        <v>21</v>
      </c>
      <c r="I7" s="142" t="s">
        <v>1</v>
      </c>
      <c r="J7" s="131"/>
      <c r="K7" s="142" t="s">
        <v>13</v>
      </c>
      <c r="L7" s="133"/>
    </row>
    <row r="8" spans="2:8" s="48" customFormat="1" ht="31.5" customHeight="1">
      <c r="B8" s="49"/>
      <c r="C8" s="146"/>
      <c r="D8" s="142"/>
      <c r="E8" s="147"/>
      <c r="F8" s="142"/>
      <c r="H8" s="49"/>
    </row>
    <row r="9" spans="1:25" s="160" customFormat="1" ht="31.5" customHeight="1">
      <c r="A9" s="148"/>
      <c r="B9" s="148"/>
      <c r="C9" s="148"/>
      <c r="D9" s="148"/>
      <c r="E9" s="148"/>
      <c r="F9" s="148"/>
      <c r="G9" s="148"/>
      <c r="H9" s="149" t="s">
        <v>22</v>
      </c>
      <c r="I9" s="150"/>
      <c r="J9" s="151"/>
      <c r="K9" s="152"/>
      <c r="L9" s="153"/>
      <c r="M9" s="154" t="s">
        <v>23</v>
      </c>
      <c r="N9" s="155" t="s">
        <v>24</v>
      </c>
      <c r="O9" s="152"/>
      <c r="P9" s="155"/>
      <c r="Q9" s="151"/>
      <c r="R9" s="154" t="s">
        <v>25</v>
      </c>
      <c r="S9" s="156" t="s">
        <v>26</v>
      </c>
      <c r="T9" s="155" t="s">
        <v>27</v>
      </c>
      <c r="U9" s="157"/>
      <c r="V9" s="150"/>
      <c r="W9" s="150"/>
      <c r="X9" s="158" t="s">
        <v>221</v>
      </c>
      <c r="Y9" s="159" t="s">
        <v>29</v>
      </c>
    </row>
    <row r="10" spans="1:25" s="160" customFormat="1" ht="31.5" customHeight="1">
      <c r="A10" s="161" t="s">
        <v>30</v>
      </c>
      <c r="B10" s="161" t="s">
        <v>31</v>
      </c>
      <c r="C10" s="161" t="s">
        <v>32</v>
      </c>
      <c r="D10" s="161" t="s">
        <v>1</v>
      </c>
      <c r="E10" s="161" t="s">
        <v>33</v>
      </c>
      <c r="F10" s="161" t="s">
        <v>34</v>
      </c>
      <c r="G10" s="161" t="s">
        <v>35</v>
      </c>
      <c r="H10" s="162" t="s">
        <v>209</v>
      </c>
      <c r="I10" s="162" t="s">
        <v>220</v>
      </c>
      <c r="J10" s="162" t="s">
        <v>207</v>
      </c>
      <c r="K10" s="163" t="s">
        <v>36</v>
      </c>
      <c r="L10" s="163" t="s">
        <v>37</v>
      </c>
      <c r="M10" s="164" t="s">
        <v>30</v>
      </c>
      <c r="N10" s="165" t="s">
        <v>38</v>
      </c>
      <c r="O10" s="163" t="s">
        <v>39</v>
      </c>
      <c r="P10" s="163" t="s">
        <v>40</v>
      </c>
      <c r="Q10" s="166" t="s">
        <v>41</v>
      </c>
      <c r="R10" s="167" t="s">
        <v>42</v>
      </c>
      <c r="S10" s="168" t="s">
        <v>30</v>
      </c>
      <c r="T10" s="169" t="s">
        <v>38</v>
      </c>
      <c r="U10" s="169" t="s">
        <v>39</v>
      </c>
      <c r="V10" s="163" t="s">
        <v>40</v>
      </c>
      <c r="W10" s="170" t="s">
        <v>41</v>
      </c>
      <c r="X10" s="167" t="s">
        <v>222</v>
      </c>
      <c r="Y10" s="171"/>
    </row>
    <row r="11" spans="1:25" s="185" customFormat="1" ht="31.5" customHeight="1">
      <c r="A11" s="172"/>
      <c r="B11" s="172">
        <v>1</v>
      </c>
      <c r="C11" s="173" t="s">
        <v>73</v>
      </c>
      <c r="D11" s="172" t="s">
        <v>74</v>
      </c>
      <c r="E11" s="174" t="s">
        <v>75</v>
      </c>
      <c r="F11" s="172" t="s">
        <v>76</v>
      </c>
      <c r="G11" s="175" t="s">
        <v>72</v>
      </c>
      <c r="H11" s="176">
        <v>64.58</v>
      </c>
      <c r="I11" s="176">
        <v>64.58</v>
      </c>
      <c r="J11" s="176">
        <v>68.33</v>
      </c>
      <c r="K11" s="176">
        <f aca="true" t="shared" si="0" ref="K11:K20">(H11+I11+J11)/3</f>
        <v>65.83</v>
      </c>
      <c r="L11" s="177">
        <f aca="true" t="shared" si="1" ref="L11:L20">(100-K11)*1.5</f>
        <v>51.255</v>
      </c>
      <c r="M11" s="178">
        <v>3</v>
      </c>
      <c r="N11" s="176"/>
      <c r="O11" s="177"/>
      <c r="P11" s="179"/>
      <c r="Q11" s="177">
        <f aca="true" t="shared" si="2" ref="Q11:Q20">SUM(O11,P11)</f>
        <v>0</v>
      </c>
      <c r="R11" s="180">
        <f aca="true" t="shared" si="3" ref="R11:R20">SUM(L11,Q11)</f>
        <v>51.255</v>
      </c>
      <c r="S11" s="181"/>
      <c r="T11" s="176"/>
      <c r="U11" s="177"/>
      <c r="V11" s="179"/>
      <c r="W11" s="182">
        <f aca="true" t="shared" si="4" ref="W11:W20">SUM(U11:V11)</f>
        <v>0</v>
      </c>
      <c r="X11" s="183">
        <f aca="true" t="shared" si="5" ref="X11:X20">SUM(L11,Q11,W11)</f>
        <v>51.255</v>
      </c>
      <c r="Y11" s="184"/>
    </row>
    <row r="12" spans="1:25" s="185" customFormat="1" ht="31.5" customHeight="1">
      <c r="A12" s="172"/>
      <c r="B12" s="172">
        <v>2</v>
      </c>
      <c r="C12" s="173" t="s">
        <v>53</v>
      </c>
      <c r="D12" s="172" t="s">
        <v>54</v>
      </c>
      <c r="E12" s="174" t="s">
        <v>55</v>
      </c>
      <c r="F12" s="172" t="s">
        <v>56</v>
      </c>
      <c r="G12" s="175" t="s">
        <v>57</v>
      </c>
      <c r="H12" s="176">
        <v>60.21</v>
      </c>
      <c r="I12" s="176">
        <v>59.79</v>
      </c>
      <c r="J12" s="176">
        <v>61.46</v>
      </c>
      <c r="K12" s="176">
        <f t="shared" si="0"/>
        <v>60.48666666666667</v>
      </c>
      <c r="L12" s="177">
        <f t="shared" si="1"/>
        <v>59.269999999999996</v>
      </c>
      <c r="M12" s="178">
        <v>10</v>
      </c>
      <c r="N12" s="176"/>
      <c r="O12" s="177"/>
      <c r="P12" s="179"/>
      <c r="Q12" s="177">
        <f t="shared" si="2"/>
        <v>0</v>
      </c>
      <c r="R12" s="180">
        <f t="shared" si="3"/>
        <v>59.269999999999996</v>
      </c>
      <c r="S12" s="181"/>
      <c r="T12" s="176"/>
      <c r="U12" s="177"/>
      <c r="V12" s="179"/>
      <c r="W12" s="182">
        <f t="shared" si="4"/>
        <v>0</v>
      </c>
      <c r="X12" s="183">
        <f t="shared" si="5"/>
        <v>59.269999999999996</v>
      </c>
      <c r="Y12" s="184"/>
    </row>
    <row r="13" spans="1:25" s="185" customFormat="1" ht="31.5" customHeight="1">
      <c r="A13" s="172"/>
      <c r="B13" s="172">
        <v>3</v>
      </c>
      <c r="C13" s="173" t="s">
        <v>63</v>
      </c>
      <c r="D13" s="172" t="s">
        <v>64</v>
      </c>
      <c r="E13" s="174" t="s">
        <v>65</v>
      </c>
      <c r="F13" s="172" t="s">
        <v>66</v>
      </c>
      <c r="G13" s="175" t="s">
        <v>67</v>
      </c>
      <c r="H13" s="176">
        <v>60</v>
      </c>
      <c r="I13" s="176">
        <v>62.71</v>
      </c>
      <c r="J13" s="176">
        <v>59.58</v>
      </c>
      <c r="K13" s="176">
        <f t="shared" si="0"/>
        <v>60.76333333333334</v>
      </c>
      <c r="L13" s="177">
        <f t="shared" si="1"/>
        <v>58.85499999999999</v>
      </c>
      <c r="M13" s="178">
        <v>9</v>
      </c>
      <c r="N13" s="176"/>
      <c r="O13" s="177"/>
      <c r="P13" s="179"/>
      <c r="Q13" s="177">
        <f t="shared" si="2"/>
        <v>0</v>
      </c>
      <c r="R13" s="180">
        <f t="shared" si="3"/>
        <v>58.85499999999999</v>
      </c>
      <c r="S13" s="181"/>
      <c r="T13" s="176"/>
      <c r="U13" s="177"/>
      <c r="V13" s="179"/>
      <c r="W13" s="182">
        <f t="shared" si="4"/>
        <v>0</v>
      </c>
      <c r="X13" s="183">
        <f t="shared" si="5"/>
        <v>58.85499999999999</v>
      </c>
      <c r="Y13" s="184"/>
    </row>
    <row r="14" spans="1:25" s="185" customFormat="1" ht="31.5" customHeight="1">
      <c r="A14" s="172"/>
      <c r="B14" s="172">
        <v>4</v>
      </c>
      <c r="C14" s="173" t="s">
        <v>81</v>
      </c>
      <c r="D14" s="172" t="s">
        <v>82</v>
      </c>
      <c r="E14" s="174" t="s">
        <v>83</v>
      </c>
      <c r="F14" s="172" t="s">
        <v>84</v>
      </c>
      <c r="G14" s="175" t="s">
        <v>72</v>
      </c>
      <c r="H14" s="176">
        <v>61.04</v>
      </c>
      <c r="I14" s="176">
        <v>61.88</v>
      </c>
      <c r="J14" s="176">
        <v>63.54</v>
      </c>
      <c r="K14" s="176">
        <f t="shared" si="0"/>
        <v>62.153333333333336</v>
      </c>
      <c r="L14" s="177">
        <f t="shared" si="1"/>
        <v>56.769999999999996</v>
      </c>
      <c r="M14" s="178">
        <v>8</v>
      </c>
      <c r="N14" s="176"/>
      <c r="O14" s="177"/>
      <c r="P14" s="179"/>
      <c r="Q14" s="177">
        <f t="shared" si="2"/>
        <v>0</v>
      </c>
      <c r="R14" s="180">
        <f t="shared" si="3"/>
        <v>56.769999999999996</v>
      </c>
      <c r="S14" s="181"/>
      <c r="T14" s="176"/>
      <c r="U14" s="177"/>
      <c r="V14" s="179"/>
      <c r="W14" s="182">
        <f t="shared" si="4"/>
        <v>0</v>
      </c>
      <c r="X14" s="183">
        <f t="shared" si="5"/>
        <v>56.769999999999996</v>
      </c>
      <c r="Y14" s="184"/>
    </row>
    <row r="15" spans="1:25" s="185" customFormat="1" ht="31.5" customHeight="1">
      <c r="A15" s="172"/>
      <c r="B15" s="172">
        <v>5</v>
      </c>
      <c r="C15" s="173" t="s">
        <v>43</v>
      </c>
      <c r="D15" s="172" t="s">
        <v>44</v>
      </c>
      <c r="E15" s="174" t="s">
        <v>45</v>
      </c>
      <c r="F15" s="172" t="s">
        <v>46</v>
      </c>
      <c r="G15" s="175" t="s">
        <v>47</v>
      </c>
      <c r="H15" s="176">
        <v>62.29</v>
      </c>
      <c r="I15" s="176">
        <v>59.79</v>
      </c>
      <c r="J15" s="176">
        <v>67.29</v>
      </c>
      <c r="K15" s="176">
        <f t="shared" si="0"/>
        <v>63.123333333333335</v>
      </c>
      <c r="L15" s="177">
        <f t="shared" si="1"/>
        <v>55.315</v>
      </c>
      <c r="M15" s="178">
        <v>7</v>
      </c>
      <c r="N15" s="176"/>
      <c r="O15" s="177"/>
      <c r="P15" s="179"/>
      <c r="Q15" s="177">
        <f t="shared" si="2"/>
        <v>0</v>
      </c>
      <c r="R15" s="180">
        <f t="shared" si="3"/>
        <v>55.315</v>
      </c>
      <c r="S15" s="181"/>
      <c r="T15" s="176"/>
      <c r="U15" s="177"/>
      <c r="V15" s="179"/>
      <c r="W15" s="182">
        <f t="shared" si="4"/>
        <v>0</v>
      </c>
      <c r="X15" s="183">
        <f t="shared" si="5"/>
        <v>55.315</v>
      </c>
      <c r="Y15" s="184"/>
    </row>
    <row r="16" spans="1:25" s="185" customFormat="1" ht="31.5" customHeight="1">
      <c r="A16" s="172"/>
      <c r="B16" s="172">
        <v>6</v>
      </c>
      <c r="C16" s="173" t="s">
        <v>85</v>
      </c>
      <c r="D16" s="172" t="s">
        <v>86</v>
      </c>
      <c r="E16" s="174" t="s">
        <v>87</v>
      </c>
      <c r="F16" s="172" t="s">
        <v>88</v>
      </c>
      <c r="G16" s="175" t="s">
        <v>89</v>
      </c>
      <c r="H16" s="176">
        <v>66.88</v>
      </c>
      <c r="I16" s="176">
        <v>65</v>
      </c>
      <c r="J16" s="176">
        <v>65.63</v>
      </c>
      <c r="K16" s="176">
        <f t="shared" si="0"/>
        <v>65.83666666666666</v>
      </c>
      <c r="L16" s="177">
        <f t="shared" si="1"/>
        <v>51.24500000000001</v>
      </c>
      <c r="M16" s="178">
        <v>2</v>
      </c>
      <c r="N16" s="176"/>
      <c r="O16" s="177"/>
      <c r="P16" s="179"/>
      <c r="Q16" s="177">
        <f t="shared" si="2"/>
        <v>0</v>
      </c>
      <c r="R16" s="180">
        <f t="shared" si="3"/>
        <v>51.24500000000001</v>
      </c>
      <c r="S16" s="181"/>
      <c r="T16" s="176"/>
      <c r="U16" s="177"/>
      <c r="V16" s="179"/>
      <c r="W16" s="182">
        <f t="shared" si="4"/>
        <v>0</v>
      </c>
      <c r="X16" s="183">
        <f t="shared" si="5"/>
        <v>51.24500000000001</v>
      </c>
      <c r="Y16" s="184"/>
    </row>
    <row r="17" spans="1:25" s="185" customFormat="1" ht="31.5" customHeight="1">
      <c r="A17" s="172"/>
      <c r="B17" s="172">
        <v>7</v>
      </c>
      <c r="C17" s="173" t="s">
        <v>68</v>
      </c>
      <c r="D17" s="172" t="s">
        <v>69</v>
      </c>
      <c r="E17" s="174" t="s">
        <v>70</v>
      </c>
      <c r="F17" s="172" t="s">
        <v>71</v>
      </c>
      <c r="G17" s="175" t="s">
        <v>72</v>
      </c>
      <c r="H17" s="176">
        <v>65.42</v>
      </c>
      <c r="I17" s="176">
        <v>66.25</v>
      </c>
      <c r="J17" s="176">
        <v>64.79</v>
      </c>
      <c r="K17" s="176">
        <f t="shared" si="0"/>
        <v>65.48666666666668</v>
      </c>
      <c r="L17" s="177">
        <f t="shared" si="1"/>
        <v>51.76999999999998</v>
      </c>
      <c r="M17" s="178">
        <v>5</v>
      </c>
      <c r="N17" s="176"/>
      <c r="O17" s="177"/>
      <c r="P17" s="179"/>
      <c r="Q17" s="177">
        <f t="shared" si="2"/>
        <v>0</v>
      </c>
      <c r="R17" s="180">
        <f t="shared" si="3"/>
        <v>51.76999999999998</v>
      </c>
      <c r="S17" s="181"/>
      <c r="T17" s="176"/>
      <c r="U17" s="177"/>
      <c r="V17" s="179"/>
      <c r="W17" s="182">
        <f t="shared" si="4"/>
        <v>0</v>
      </c>
      <c r="X17" s="183">
        <f t="shared" si="5"/>
        <v>51.76999999999998</v>
      </c>
      <c r="Y17" s="184"/>
    </row>
    <row r="18" spans="1:25" s="185" customFormat="1" ht="31.5" customHeight="1">
      <c r="A18" s="172"/>
      <c r="B18" s="172">
        <v>8</v>
      </c>
      <c r="C18" s="173" t="s">
        <v>58</v>
      </c>
      <c r="D18" s="172" t="s">
        <v>59</v>
      </c>
      <c r="E18" s="174" t="s">
        <v>60</v>
      </c>
      <c r="F18" s="172" t="s">
        <v>61</v>
      </c>
      <c r="G18" s="175" t="s">
        <v>62</v>
      </c>
      <c r="H18" s="176">
        <v>68.54</v>
      </c>
      <c r="I18" s="176">
        <v>66.25</v>
      </c>
      <c r="J18" s="176">
        <v>66.88</v>
      </c>
      <c r="K18" s="176">
        <f t="shared" si="0"/>
        <v>67.22333333333334</v>
      </c>
      <c r="L18" s="177">
        <f t="shared" si="1"/>
        <v>49.164999999999985</v>
      </c>
      <c r="M18" s="178">
        <v>1</v>
      </c>
      <c r="N18" s="176"/>
      <c r="O18" s="177"/>
      <c r="P18" s="179"/>
      <c r="Q18" s="177">
        <f t="shared" si="2"/>
        <v>0</v>
      </c>
      <c r="R18" s="180">
        <f t="shared" si="3"/>
        <v>49.164999999999985</v>
      </c>
      <c r="S18" s="181"/>
      <c r="T18" s="176"/>
      <c r="U18" s="177"/>
      <c r="V18" s="179"/>
      <c r="W18" s="182">
        <f t="shared" si="4"/>
        <v>0</v>
      </c>
      <c r="X18" s="183">
        <f t="shared" si="5"/>
        <v>49.164999999999985</v>
      </c>
      <c r="Y18" s="184"/>
    </row>
    <row r="19" spans="1:25" s="185" customFormat="1" ht="31.5" customHeight="1">
      <c r="A19" s="172"/>
      <c r="B19" s="172">
        <v>9</v>
      </c>
      <c r="C19" s="173" t="s">
        <v>48</v>
      </c>
      <c r="D19" s="172" t="s">
        <v>49</v>
      </c>
      <c r="E19" s="174" t="s">
        <v>50</v>
      </c>
      <c r="F19" s="172" t="s">
        <v>51</v>
      </c>
      <c r="G19" s="175" t="s">
        <v>52</v>
      </c>
      <c r="H19" s="176">
        <v>63.96</v>
      </c>
      <c r="I19" s="176">
        <v>66.25</v>
      </c>
      <c r="J19" s="176">
        <v>66.67</v>
      </c>
      <c r="K19" s="176">
        <f t="shared" si="0"/>
        <v>65.62666666666667</v>
      </c>
      <c r="L19" s="177">
        <f t="shared" si="1"/>
        <v>51.56</v>
      </c>
      <c r="M19" s="178">
        <v>4</v>
      </c>
      <c r="N19" s="176"/>
      <c r="O19" s="177"/>
      <c r="P19" s="179"/>
      <c r="Q19" s="177">
        <f t="shared" si="2"/>
        <v>0</v>
      </c>
      <c r="R19" s="180">
        <f t="shared" si="3"/>
        <v>51.56</v>
      </c>
      <c r="S19" s="181"/>
      <c r="T19" s="176"/>
      <c r="U19" s="177"/>
      <c r="V19" s="179"/>
      <c r="W19" s="182">
        <f t="shared" si="4"/>
        <v>0</v>
      </c>
      <c r="X19" s="183">
        <f t="shared" si="5"/>
        <v>51.56</v>
      </c>
      <c r="Y19" s="184"/>
    </row>
    <row r="20" spans="1:25" s="185" customFormat="1" ht="31.5" customHeight="1">
      <c r="A20" s="172"/>
      <c r="B20" s="172">
        <v>10</v>
      </c>
      <c r="C20" s="173" t="s">
        <v>77</v>
      </c>
      <c r="D20" s="172" t="s">
        <v>78</v>
      </c>
      <c r="E20" s="174" t="s">
        <v>79</v>
      </c>
      <c r="F20" s="172" t="s">
        <v>80</v>
      </c>
      <c r="G20" s="175" t="s">
        <v>72</v>
      </c>
      <c r="H20" s="176">
        <v>62.29</v>
      </c>
      <c r="I20" s="176">
        <v>62.92</v>
      </c>
      <c r="J20" s="176">
        <v>66.67</v>
      </c>
      <c r="K20" s="176">
        <f t="shared" si="0"/>
        <v>63.96</v>
      </c>
      <c r="L20" s="177">
        <f t="shared" si="1"/>
        <v>54.06</v>
      </c>
      <c r="M20" s="178">
        <v>6</v>
      </c>
      <c r="N20" s="176"/>
      <c r="O20" s="177"/>
      <c r="P20" s="179"/>
      <c r="Q20" s="177">
        <f t="shared" si="2"/>
        <v>0</v>
      </c>
      <c r="R20" s="180">
        <f t="shared" si="3"/>
        <v>54.06</v>
      </c>
      <c r="S20" s="181"/>
      <c r="T20" s="176"/>
      <c r="U20" s="177"/>
      <c r="V20" s="179"/>
      <c r="W20" s="182">
        <f t="shared" si="4"/>
        <v>0</v>
      </c>
      <c r="X20" s="183">
        <f t="shared" si="5"/>
        <v>54.06</v>
      </c>
      <c r="Y20" s="184"/>
    </row>
    <row r="21" s="187" customFormat="1" ht="18" customHeight="1">
      <c r="E21" s="188"/>
    </row>
    <row r="22" s="187" customFormat="1" ht="18" customHeight="1">
      <c r="E22" s="188"/>
    </row>
    <row r="23" s="187" customFormat="1" ht="18" customHeight="1">
      <c r="E23" s="188"/>
    </row>
    <row r="24" s="187" customFormat="1" ht="18" customHeight="1">
      <c r="E24" s="188"/>
    </row>
    <row r="25" s="187" customFormat="1" ht="18" customHeight="1">
      <c r="E25" s="188"/>
    </row>
    <row r="26" s="187" customFormat="1" ht="18" customHeight="1">
      <c r="E26" s="188"/>
    </row>
    <row r="27" s="187" customFormat="1" ht="18" customHeight="1">
      <c r="E27" s="188"/>
    </row>
    <row r="28" s="187" customFormat="1" ht="18" customHeight="1">
      <c r="E28" s="188"/>
    </row>
  </sheetData>
  <sheetProtection/>
  <printOptions horizontalCentered="1"/>
  <pageMargins left="0.6692913385826772" right="0.3" top="0.6692913385826772" bottom="0.6692913385826772" header="0" footer="0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2">
      <selection activeCell="G17" sqref="G17"/>
    </sheetView>
  </sheetViews>
  <sheetFormatPr defaultColWidth="9.75390625" defaultRowHeight="18" customHeight="1"/>
  <cols>
    <col min="1" max="1" width="6.75390625" style="0" customWidth="1"/>
    <col min="2" max="2" width="5.125" style="0" customWidth="1"/>
    <col min="3" max="3" width="21.75390625" style="0" customWidth="1"/>
    <col min="4" max="4" width="8.25390625" style="0" customWidth="1"/>
    <col min="5" max="5" width="24.25390625" style="19" customWidth="1"/>
    <col min="6" max="6" width="7.875" style="0" customWidth="1"/>
    <col min="7" max="7" width="23.0039062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4" width="9.875" style="0" customWidth="1"/>
    <col min="25" max="25" width="6.875" style="0" customWidth="1"/>
  </cols>
  <sheetData>
    <row r="1" s="48" customFormat="1" ht="31.5" customHeight="1">
      <c r="A1" s="47"/>
    </row>
    <row r="2" spans="2:16" s="48" customFormat="1" ht="31.5" customHeight="1">
      <c r="B2" s="49"/>
      <c r="C2" s="198"/>
      <c r="D2" s="199"/>
      <c r="E2" s="200"/>
      <c r="F2" s="198"/>
      <c r="I2" s="202"/>
      <c r="J2" s="134"/>
      <c r="P2" s="134"/>
    </row>
    <row r="3" spans="1:17" s="190" customFormat="1" ht="31.5" customHeight="1">
      <c r="A3" s="189"/>
      <c r="C3" s="191"/>
      <c r="D3" s="192" t="s">
        <v>293</v>
      </c>
      <c r="E3" s="193"/>
      <c r="F3" s="193"/>
      <c r="G3" s="194"/>
      <c r="H3" s="216"/>
      <c r="I3" s="195"/>
      <c r="J3" s="195"/>
      <c r="K3" s="191"/>
      <c r="L3" s="204" t="s">
        <v>294</v>
      </c>
      <c r="M3" s="203"/>
      <c r="N3" s="203"/>
      <c r="O3" s="205"/>
      <c r="P3" s="203"/>
      <c r="Q3" s="203"/>
    </row>
    <row r="4" spans="1:25" s="48" customFormat="1" ht="31.5" customHeight="1">
      <c r="A4" s="141"/>
      <c r="D4" s="49" t="s">
        <v>223</v>
      </c>
      <c r="E4" s="132" t="s">
        <v>5</v>
      </c>
      <c r="H4" s="49"/>
      <c r="I4" s="142"/>
      <c r="J4" s="198"/>
      <c r="K4" s="201"/>
      <c r="L4" s="202"/>
      <c r="O4" s="49"/>
      <c r="P4" s="218"/>
      <c r="Q4" s="202"/>
      <c r="T4" s="48" t="s">
        <v>297</v>
      </c>
      <c r="V4" s="135"/>
      <c r="W4" s="133"/>
      <c r="X4" s="133"/>
      <c r="Y4" s="133"/>
    </row>
    <row r="5" spans="1:25" s="48" customFormat="1" ht="31.5" customHeight="1">
      <c r="A5" s="141"/>
      <c r="D5" s="144" t="s">
        <v>209</v>
      </c>
      <c r="E5" s="133" t="s">
        <v>224</v>
      </c>
      <c r="H5" s="49"/>
      <c r="I5" s="142"/>
      <c r="J5" s="198"/>
      <c r="K5" s="201"/>
      <c r="L5" s="202"/>
      <c r="T5" s="48" t="s">
        <v>295</v>
      </c>
      <c r="V5" s="135"/>
      <c r="W5" s="133"/>
      <c r="X5" s="133"/>
      <c r="Y5" s="133"/>
    </row>
    <row r="6" spans="1:25" s="48" customFormat="1" ht="31.5" customHeight="1">
      <c r="A6" s="141"/>
      <c r="D6" s="144" t="s">
        <v>208</v>
      </c>
      <c r="E6" s="186" t="s">
        <v>218</v>
      </c>
      <c r="H6" s="49"/>
      <c r="I6" s="142"/>
      <c r="J6" s="198"/>
      <c r="K6" s="201"/>
      <c r="L6" s="202"/>
      <c r="U6" s="48" t="s">
        <v>225</v>
      </c>
      <c r="V6" s="208"/>
      <c r="W6" s="135"/>
      <c r="X6" s="138"/>
      <c r="Y6" s="138"/>
    </row>
    <row r="7" spans="1:12" s="48" customFormat="1" ht="31.5" customHeight="1">
      <c r="A7" s="141"/>
      <c r="D7" s="144" t="s">
        <v>207</v>
      </c>
      <c r="E7" s="186" t="s">
        <v>219</v>
      </c>
      <c r="H7" s="49"/>
      <c r="I7" s="142"/>
      <c r="J7" s="198"/>
      <c r="K7" s="201"/>
      <c r="L7" s="202"/>
    </row>
    <row r="8" spans="2:8" s="48" customFormat="1" ht="31.5" customHeight="1">
      <c r="B8" s="49"/>
      <c r="C8" s="146"/>
      <c r="D8" s="142"/>
      <c r="E8" s="147"/>
      <c r="F8" s="142"/>
      <c r="H8" s="49"/>
    </row>
    <row r="9" spans="1:25" s="160" customFormat="1" ht="31.5" customHeight="1">
      <c r="A9" s="148"/>
      <c r="B9" s="148"/>
      <c r="C9" s="148"/>
      <c r="D9" s="148"/>
      <c r="E9" s="148"/>
      <c r="F9" s="148"/>
      <c r="G9" s="148"/>
      <c r="H9" s="219" t="s">
        <v>231</v>
      </c>
      <c r="I9" s="220"/>
      <c r="J9" s="220"/>
      <c r="K9" s="220"/>
      <c r="L9" s="221"/>
      <c r="M9" s="154" t="s">
        <v>247</v>
      </c>
      <c r="N9" s="219" t="s">
        <v>236</v>
      </c>
      <c r="O9" s="220"/>
      <c r="P9" s="220"/>
      <c r="Q9" s="221"/>
      <c r="R9" s="154" t="s">
        <v>249</v>
      </c>
      <c r="S9" s="156" t="s">
        <v>251</v>
      </c>
      <c r="T9" s="219" t="s">
        <v>256</v>
      </c>
      <c r="U9" s="220"/>
      <c r="V9" s="220"/>
      <c r="W9" s="221"/>
      <c r="X9" s="158" t="s">
        <v>253</v>
      </c>
      <c r="Y9" s="159"/>
    </row>
    <row r="10" spans="1:25" s="160" customFormat="1" ht="31.5" customHeight="1">
      <c r="A10" s="161" t="s">
        <v>227</v>
      </c>
      <c r="B10" s="161" t="s">
        <v>228</v>
      </c>
      <c r="C10" s="222" t="s">
        <v>233</v>
      </c>
      <c r="D10" s="223"/>
      <c r="E10" s="222" t="s">
        <v>230</v>
      </c>
      <c r="F10" s="223"/>
      <c r="G10" s="161" t="s">
        <v>258</v>
      </c>
      <c r="H10" s="162" t="s">
        <v>209</v>
      </c>
      <c r="I10" s="162" t="s">
        <v>220</v>
      </c>
      <c r="J10" s="162" t="s">
        <v>207</v>
      </c>
      <c r="K10" s="163" t="s">
        <v>234</v>
      </c>
      <c r="L10" s="163" t="s">
        <v>243</v>
      </c>
      <c r="M10" s="164" t="s">
        <v>245</v>
      </c>
      <c r="N10" s="212" t="s">
        <v>226</v>
      </c>
      <c r="O10" s="211" t="s">
        <v>238</v>
      </c>
      <c r="P10" s="211" t="s">
        <v>240</v>
      </c>
      <c r="Q10" s="213" t="s">
        <v>242</v>
      </c>
      <c r="R10" s="214" t="s">
        <v>243</v>
      </c>
      <c r="S10" s="215" t="s">
        <v>245</v>
      </c>
      <c r="T10" s="212" t="s">
        <v>226</v>
      </c>
      <c r="U10" s="211" t="s">
        <v>238</v>
      </c>
      <c r="V10" s="211" t="s">
        <v>240</v>
      </c>
      <c r="W10" s="213" t="s">
        <v>242</v>
      </c>
      <c r="X10" s="214" t="s">
        <v>255</v>
      </c>
      <c r="Y10" s="171"/>
    </row>
    <row r="11" spans="1:25" s="185" customFormat="1" ht="31.5" customHeight="1">
      <c r="A11" s="172"/>
      <c r="B11" s="172">
        <v>1</v>
      </c>
      <c r="C11" s="174" t="s">
        <v>259</v>
      </c>
      <c r="D11" s="172" t="s">
        <v>74</v>
      </c>
      <c r="E11" s="174" t="s">
        <v>269</v>
      </c>
      <c r="F11" s="172" t="s">
        <v>76</v>
      </c>
      <c r="G11" s="175" t="s">
        <v>279</v>
      </c>
      <c r="H11" s="176">
        <v>64.58</v>
      </c>
      <c r="I11" s="176">
        <v>64.58</v>
      </c>
      <c r="J11" s="176">
        <v>68.33</v>
      </c>
      <c r="K11" s="176">
        <f aca="true" t="shared" si="0" ref="K11:K20">(H11+I11+J11)/3</f>
        <v>65.83</v>
      </c>
      <c r="L11" s="177">
        <f aca="true" t="shared" si="1" ref="L11:L20">(100-K11)*1.5</f>
        <v>51.255</v>
      </c>
      <c r="M11" s="178">
        <v>3</v>
      </c>
      <c r="N11" s="176"/>
      <c r="O11" s="177"/>
      <c r="P11" s="179"/>
      <c r="Q11" s="177">
        <f aca="true" t="shared" si="2" ref="Q11:Q20">SUM(O11,P11)</f>
        <v>0</v>
      </c>
      <c r="R11" s="180">
        <f aca="true" t="shared" si="3" ref="R11:R20">SUM(L11,Q11)</f>
        <v>51.255</v>
      </c>
      <c r="S11" s="181"/>
      <c r="T11" s="176"/>
      <c r="U11" s="177"/>
      <c r="V11" s="179"/>
      <c r="W11" s="182">
        <f aca="true" t="shared" si="4" ref="W11:W20">SUM(U11:V11)</f>
        <v>0</v>
      </c>
      <c r="X11" s="183">
        <f aca="true" t="shared" si="5" ref="X11:X20">SUM(L11,Q11,W11)</f>
        <v>51.255</v>
      </c>
      <c r="Y11" s="184"/>
    </row>
    <row r="12" spans="1:25" s="185" customFormat="1" ht="31.5" customHeight="1">
      <c r="A12" s="172"/>
      <c r="B12" s="172">
        <v>2</v>
      </c>
      <c r="C12" s="174" t="s">
        <v>260</v>
      </c>
      <c r="D12" s="172" t="s">
        <v>54</v>
      </c>
      <c r="E12" s="174" t="s">
        <v>270</v>
      </c>
      <c r="F12" s="172" t="s">
        <v>56</v>
      </c>
      <c r="G12" s="175" t="s">
        <v>280</v>
      </c>
      <c r="H12" s="176">
        <v>60.21</v>
      </c>
      <c r="I12" s="176">
        <v>59.79</v>
      </c>
      <c r="J12" s="176">
        <v>61.46</v>
      </c>
      <c r="K12" s="176">
        <f t="shared" si="0"/>
        <v>60.48666666666667</v>
      </c>
      <c r="L12" s="177">
        <f t="shared" si="1"/>
        <v>59.269999999999996</v>
      </c>
      <c r="M12" s="178">
        <v>10</v>
      </c>
      <c r="N12" s="176"/>
      <c r="O12" s="177"/>
      <c r="P12" s="179"/>
      <c r="Q12" s="177">
        <f t="shared" si="2"/>
        <v>0</v>
      </c>
      <c r="R12" s="180">
        <f t="shared" si="3"/>
        <v>59.269999999999996</v>
      </c>
      <c r="S12" s="181"/>
      <c r="T12" s="176"/>
      <c r="U12" s="177"/>
      <c r="V12" s="179"/>
      <c r="W12" s="182">
        <f t="shared" si="4"/>
        <v>0</v>
      </c>
      <c r="X12" s="183">
        <f t="shared" si="5"/>
        <v>59.269999999999996</v>
      </c>
      <c r="Y12" s="184"/>
    </row>
    <row r="13" spans="1:25" s="185" customFormat="1" ht="31.5" customHeight="1">
      <c r="A13" s="172"/>
      <c r="B13" s="172">
        <v>3</v>
      </c>
      <c r="C13" s="174" t="s">
        <v>261</v>
      </c>
      <c r="D13" s="172" t="s">
        <v>64</v>
      </c>
      <c r="E13" s="174" t="s">
        <v>271</v>
      </c>
      <c r="F13" s="172" t="s">
        <v>66</v>
      </c>
      <c r="G13" s="175" t="s">
        <v>281</v>
      </c>
      <c r="H13" s="176">
        <v>60</v>
      </c>
      <c r="I13" s="176">
        <v>62.71</v>
      </c>
      <c r="J13" s="176">
        <v>59.58</v>
      </c>
      <c r="K13" s="176">
        <f t="shared" si="0"/>
        <v>60.76333333333334</v>
      </c>
      <c r="L13" s="177">
        <f t="shared" si="1"/>
        <v>58.85499999999999</v>
      </c>
      <c r="M13" s="178">
        <v>9</v>
      </c>
      <c r="N13" s="176"/>
      <c r="O13" s="177"/>
      <c r="P13" s="179"/>
      <c r="Q13" s="177">
        <f t="shared" si="2"/>
        <v>0</v>
      </c>
      <c r="R13" s="180">
        <f t="shared" si="3"/>
        <v>58.85499999999999</v>
      </c>
      <c r="S13" s="181"/>
      <c r="T13" s="176"/>
      <c r="U13" s="177"/>
      <c r="V13" s="179"/>
      <c r="W13" s="182">
        <f t="shared" si="4"/>
        <v>0</v>
      </c>
      <c r="X13" s="183">
        <f t="shared" si="5"/>
        <v>58.85499999999999</v>
      </c>
      <c r="Y13" s="184"/>
    </row>
    <row r="14" spans="1:25" s="185" customFormat="1" ht="31.5" customHeight="1">
      <c r="A14" s="172"/>
      <c r="B14" s="172">
        <v>4</v>
      </c>
      <c r="C14" s="174" t="s">
        <v>262</v>
      </c>
      <c r="D14" s="172" t="s">
        <v>82</v>
      </c>
      <c r="E14" s="174" t="s">
        <v>272</v>
      </c>
      <c r="F14" s="172" t="s">
        <v>84</v>
      </c>
      <c r="G14" s="175" t="s">
        <v>279</v>
      </c>
      <c r="H14" s="176">
        <v>61.04</v>
      </c>
      <c r="I14" s="176">
        <v>61.88</v>
      </c>
      <c r="J14" s="176">
        <v>63.54</v>
      </c>
      <c r="K14" s="176">
        <f t="shared" si="0"/>
        <v>62.153333333333336</v>
      </c>
      <c r="L14" s="177">
        <f t="shared" si="1"/>
        <v>56.769999999999996</v>
      </c>
      <c r="M14" s="178">
        <v>8</v>
      </c>
      <c r="N14" s="176"/>
      <c r="O14" s="177"/>
      <c r="P14" s="179"/>
      <c r="Q14" s="177">
        <f t="shared" si="2"/>
        <v>0</v>
      </c>
      <c r="R14" s="180">
        <f t="shared" si="3"/>
        <v>56.769999999999996</v>
      </c>
      <c r="S14" s="181"/>
      <c r="T14" s="176"/>
      <c r="U14" s="177"/>
      <c r="V14" s="179"/>
      <c r="W14" s="182">
        <f t="shared" si="4"/>
        <v>0</v>
      </c>
      <c r="X14" s="183">
        <f t="shared" si="5"/>
        <v>56.769999999999996</v>
      </c>
      <c r="Y14" s="184"/>
    </row>
    <row r="15" spans="1:25" s="185" customFormat="1" ht="31.5" customHeight="1">
      <c r="A15" s="172"/>
      <c r="B15" s="172">
        <v>5</v>
      </c>
      <c r="C15" s="174" t="s">
        <v>263</v>
      </c>
      <c r="D15" s="172" t="s">
        <v>44</v>
      </c>
      <c r="E15" s="174" t="s">
        <v>273</v>
      </c>
      <c r="F15" s="172" t="s">
        <v>46</v>
      </c>
      <c r="G15" s="175" t="s">
        <v>282</v>
      </c>
      <c r="H15" s="176">
        <v>62.29</v>
      </c>
      <c r="I15" s="176">
        <v>59.79</v>
      </c>
      <c r="J15" s="176">
        <v>67.29</v>
      </c>
      <c r="K15" s="176">
        <f t="shared" si="0"/>
        <v>63.123333333333335</v>
      </c>
      <c r="L15" s="177">
        <f t="shared" si="1"/>
        <v>55.315</v>
      </c>
      <c r="M15" s="178">
        <v>7</v>
      </c>
      <c r="N15" s="176"/>
      <c r="O15" s="177"/>
      <c r="P15" s="179"/>
      <c r="Q15" s="177">
        <f t="shared" si="2"/>
        <v>0</v>
      </c>
      <c r="R15" s="180">
        <f t="shared" si="3"/>
        <v>55.315</v>
      </c>
      <c r="S15" s="181"/>
      <c r="T15" s="176"/>
      <c r="U15" s="177"/>
      <c r="V15" s="179"/>
      <c r="W15" s="182">
        <f t="shared" si="4"/>
        <v>0</v>
      </c>
      <c r="X15" s="183">
        <f t="shared" si="5"/>
        <v>55.315</v>
      </c>
      <c r="Y15" s="184"/>
    </row>
    <row r="16" spans="1:25" s="185" customFormat="1" ht="31.5" customHeight="1">
      <c r="A16" s="172"/>
      <c r="B16" s="172">
        <v>6</v>
      </c>
      <c r="C16" s="174" t="s">
        <v>264</v>
      </c>
      <c r="D16" s="172" t="s">
        <v>86</v>
      </c>
      <c r="E16" s="174" t="s">
        <v>274</v>
      </c>
      <c r="F16" s="172" t="s">
        <v>88</v>
      </c>
      <c r="G16" s="175" t="s">
        <v>283</v>
      </c>
      <c r="H16" s="176">
        <v>66.88</v>
      </c>
      <c r="I16" s="176">
        <v>65</v>
      </c>
      <c r="J16" s="176">
        <v>65.63</v>
      </c>
      <c r="K16" s="176">
        <f t="shared" si="0"/>
        <v>65.83666666666666</v>
      </c>
      <c r="L16" s="177">
        <f t="shared" si="1"/>
        <v>51.24500000000001</v>
      </c>
      <c r="M16" s="178">
        <v>2</v>
      </c>
      <c r="N16" s="176"/>
      <c r="O16" s="177"/>
      <c r="P16" s="179"/>
      <c r="Q16" s="177">
        <f t="shared" si="2"/>
        <v>0</v>
      </c>
      <c r="R16" s="180">
        <f t="shared" si="3"/>
        <v>51.24500000000001</v>
      </c>
      <c r="S16" s="181"/>
      <c r="T16" s="176"/>
      <c r="U16" s="177"/>
      <c r="V16" s="179"/>
      <c r="W16" s="182">
        <f t="shared" si="4"/>
        <v>0</v>
      </c>
      <c r="X16" s="183">
        <f t="shared" si="5"/>
        <v>51.24500000000001</v>
      </c>
      <c r="Y16" s="184"/>
    </row>
    <row r="17" spans="1:25" s="185" customFormat="1" ht="31.5" customHeight="1">
      <c r="A17" s="172"/>
      <c r="B17" s="172">
        <v>7</v>
      </c>
      <c r="C17" s="174" t="s">
        <v>265</v>
      </c>
      <c r="D17" s="172" t="s">
        <v>69</v>
      </c>
      <c r="E17" s="174" t="s">
        <v>275</v>
      </c>
      <c r="F17" s="172" t="s">
        <v>71</v>
      </c>
      <c r="G17" s="175" t="s">
        <v>279</v>
      </c>
      <c r="H17" s="176">
        <v>65.42</v>
      </c>
      <c r="I17" s="176">
        <v>66.25</v>
      </c>
      <c r="J17" s="176">
        <v>64.79</v>
      </c>
      <c r="K17" s="176">
        <f t="shared" si="0"/>
        <v>65.48666666666668</v>
      </c>
      <c r="L17" s="177">
        <f t="shared" si="1"/>
        <v>51.76999999999998</v>
      </c>
      <c r="M17" s="178">
        <v>5</v>
      </c>
      <c r="N17" s="176"/>
      <c r="O17" s="177"/>
      <c r="P17" s="179"/>
      <c r="Q17" s="177">
        <f t="shared" si="2"/>
        <v>0</v>
      </c>
      <c r="R17" s="180">
        <f t="shared" si="3"/>
        <v>51.76999999999998</v>
      </c>
      <c r="S17" s="181"/>
      <c r="T17" s="176"/>
      <c r="U17" s="177"/>
      <c r="V17" s="179"/>
      <c r="W17" s="182">
        <f t="shared" si="4"/>
        <v>0</v>
      </c>
      <c r="X17" s="183">
        <f t="shared" si="5"/>
        <v>51.76999999999998</v>
      </c>
      <c r="Y17" s="184"/>
    </row>
    <row r="18" spans="1:25" s="185" customFormat="1" ht="31.5" customHeight="1">
      <c r="A18" s="172"/>
      <c r="B18" s="172">
        <v>8</v>
      </c>
      <c r="C18" s="174" t="s">
        <v>266</v>
      </c>
      <c r="D18" s="172" t="s">
        <v>59</v>
      </c>
      <c r="E18" s="174" t="s">
        <v>276</v>
      </c>
      <c r="F18" s="172" t="s">
        <v>61</v>
      </c>
      <c r="G18" s="175" t="s">
        <v>284</v>
      </c>
      <c r="H18" s="176">
        <v>68.54</v>
      </c>
      <c r="I18" s="176">
        <v>66.25</v>
      </c>
      <c r="J18" s="176">
        <v>66.88</v>
      </c>
      <c r="K18" s="176">
        <f t="shared" si="0"/>
        <v>67.22333333333334</v>
      </c>
      <c r="L18" s="177">
        <f t="shared" si="1"/>
        <v>49.164999999999985</v>
      </c>
      <c r="M18" s="178">
        <v>1</v>
      </c>
      <c r="N18" s="176"/>
      <c r="O18" s="177"/>
      <c r="P18" s="179"/>
      <c r="Q18" s="177">
        <f t="shared" si="2"/>
        <v>0</v>
      </c>
      <c r="R18" s="180">
        <f t="shared" si="3"/>
        <v>49.164999999999985</v>
      </c>
      <c r="S18" s="181"/>
      <c r="T18" s="176"/>
      <c r="U18" s="177"/>
      <c r="V18" s="179"/>
      <c r="W18" s="182">
        <f t="shared" si="4"/>
        <v>0</v>
      </c>
      <c r="X18" s="183">
        <f t="shared" si="5"/>
        <v>49.164999999999985</v>
      </c>
      <c r="Y18" s="184"/>
    </row>
    <row r="19" spans="1:25" s="185" customFormat="1" ht="31.5" customHeight="1">
      <c r="A19" s="172"/>
      <c r="B19" s="172">
        <v>9</v>
      </c>
      <c r="C19" s="174" t="s">
        <v>267</v>
      </c>
      <c r="D19" s="172" t="s">
        <v>49</v>
      </c>
      <c r="E19" s="174" t="s">
        <v>277</v>
      </c>
      <c r="F19" s="172" t="s">
        <v>51</v>
      </c>
      <c r="G19" s="175" t="s">
        <v>285</v>
      </c>
      <c r="H19" s="176">
        <v>63.96</v>
      </c>
      <c r="I19" s="176">
        <v>66.25</v>
      </c>
      <c r="J19" s="176">
        <v>66.67</v>
      </c>
      <c r="K19" s="176">
        <f t="shared" si="0"/>
        <v>65.62666666666667</v>
      </c>
      <c r="L19" s="177">
        <f t="shared" si="1"/>
        <v>51.56</v>
      </c>
      <c r="M19" s="178">
        <v>4</v>
      </c>
      <c r="N19" s="176"/>
      <c r="O19" s="177"/>
      <c r="P19" s="179"/>
      <c r="Q19" s="177">
        <f t="shared" si="2"/>
        <v>0</v>
      </c>
      <c r="R19" s="180">
        <f t="shared" si="3"/>
        <v>51.56</v>
      </c>
      <c r="S19" s="181"/>
      <c r="T19" s="176"/>
      <c r="U19" s="177"/>
      <c r="V19" s="179"/>
      <c r="W19" s="182">
        <f t="shared" si="4"/>
        <v>0</v>
      </c>
      <c r="X19" s="183">
        <f t="shared" si="5"/>
        <v>51.56</v>
      </c>
      <c r="Y19" s="184"/>
    </row>
    <row r="20" spans="1:25" s="185" customFormat="1" ht="31.5" customHeight="1">
      <c r="A20" s="172"/>
      <c r="B20" s="172">
        <v>10</v>
      </c>
      <c r="C20" s="174" t="s">
        <v>268</v>
      </c>
      <c r="D20" s="172" t="s">
        <v>78</v>
      </c>
      <c r="E20" s="174" t="s">
        <v>278</v>
      </c>
      <c r="F20" s="172" t="s">
        <v>80</v>
      </c>
      <c r="G20" s="175" t="s">
        <v>279</v>
      </c>
      <c r="H20" s="176">
        <v>62.29</v>
      </c>
      <c r="I20" s="176">
        <v>62.92</v>
      </c>
      <c r="J20" s="176">
        <v>66.67</v>
      </c>
      <c r="K20" s="176">
        <f t="shared" si="0"/>
        <v>63.96</v>
      </c>
      <c r="L20" s="177">
        <f t="shared" si="1"/>
        <v>54.06</v>
      </c>
      <c r="M20" s="178">
        <v>6</v>
      </c>
      <c r="N20" s="176"/>
      <c r="O20" s="177"/>
      <c r="P20" s="179"/>
      <c r="Q20" s="177">
        <f t="shared" si="2"/>
        <v>0</v>
      </c>
      <c r="R20" s="180">
        <f t="shared" si="3"/>
        <v>54.06</v>
      </c>
      <c r="S20" s="181"/>
      <c r="T20" s="176"/>
      <c r="U20" s="177"/>
      <c r="V20" s="179"/>
      <c r="W20" s="182">
        <f t="shared" si="4"/>
        <v>0</v>
      </c>
      <c r="X20" s="183">
        <f t="shared" si="5"/>
        <v>54.06</v>
      </c>
      <c r="Y20" s="184"/>
    </row>
    <row r="21" s="187" customFormat="1" ht="18" customHeight="1">
      <c r="E21" s="188"/>
    </row>
    <row r="22" s="187" customFormat="1" ht="18" customHeight="1">
      <c r="E22" s="188"/>
    </row>
    <row r="23" s="187" customFormat="1" ht="18" customHeight="1">
      <c r="E23" s="188"/>
    </row>
    <row r="24" s="187" customFormat="1" ht="18" customHeight="1">
      <c r="E24" s="188"/>
    </row>
    <row r="25" s="187" customFormat="1" ht="18" customHeight="1">
      <c r="E25" s="188"/>
    </row>
    <row r="26" s="187" customFormat="1" ht="18" customHeight="1">
      <c r="E26" s="188"/>
    </row>
    <row r="27" s="187" customFormat="1" ht="18" customHeight="1">
      <c r="E27" s="188"/>
    </row>
    <row r="28" s="187" customFormat="1" ht="18" customHeight="1">
      <c r="E28" s="188"/>
    </row>
  </sheetData>
  <sheetProtection/>
  <mergeCells count="5">
    <mergeCell ref="H9:L9"/>
    <mergeCell ref="C10:D10"/>
    <mergeCell ref="E10:F10"/>
    <mergeCell ref="N9:Q9"/>
    <mergeCell ref="T9:W9"/>
  </mergeCells>
  <printOptions horizontalCentered="1"/>
  <pageMargins left="0.6692913385826772" right="0.3" top="0.6692913385826772" bottom="0.6692913385826772" header="0" footer="0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M1" sqref="M1"/>
    </sheetView>
  </sheetViews>
  <sheetFormatPr defaultColWidth="9.75390625" defaultRowHeight="18" customHeight="1"/>
  <cols>
    <col min="1" max="2" width="6.75390625" style="0" customWidth="1"/>
    <col min="3" max="3" width="18.75390625" style="0" customWidth="1"/>
    <col min="4" max="4" width="10.75390625" style="0" customWidth="1"/>
    <col min="5" max="5" width="18.75390625" style="19" customWidth="1"/>
    <col min="6" max="6" width="9.125" style="0" customWidth="1"/>
    <col min="7" max="7" width="18.7539062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5" width="8.75390625" style="0" customWidth="1"/>
  </cols>
  <sheetData>
    <row r="1" s="48" customFormat="1" ht="36.75" customHeight="1">
      <c r="A1" s="47"/>
    </row>
    <row r="2" spans="2:25" s="48" customFormat="1" ht="36.75" customHeight="1">
      <c r="B2" s="49" t="s">
        <v>2</v>
      </c>
      <c r="C2" s="131">
        <v>1849</v>
      </c>
      <c r="E2" s="49" t="s">
        <v>3</v>
      </c>
      <c r="F2" s="131">
        <v>2</v>
      </c>
      <c r="G2" s="49" t="s">
        <v>4</v>
      </c>
      <c r="H2" s="132" t="s">
        <v>5</v>
      </c>
      <c r="I2" s="133"/>
      <c r="J2" s="134"/>
      <c r="P2" s="134"/>
      <c r="T2" s="48" t="s">
        <v>6</v>
      </c>
      <c r="V2" s="135"/>
      <c r="W2" s="133"/>
      <c r="X2" s="133"/>
      <c r="Y2" s="133"/>
    </row>
    <row r="3" spans="1:25" s="48" customFormat="1" ht="36.75" customHeight="1">
      <c r="A3" s="136"/>
      <c r="C3" s="49" t="s">
        <v>7</v>
      </c>
      <c r="D3" s="137" t="s">
        <v>0</v>
      </c>
      <c r="E3" s="133"/>
      <c r="F3" s="133"/>
      <c r="G3" s="138"/>
      <c r="H3" s="134"/>
      <c r="I3" s="134"/>
      <c r="J3" s="134"/>
      <c r="K3" s="49" t="s">
        <v>8</v>
      </c>
      <c r="L3" s="139">
        <v>2</v>
      </c>
      <c r="M3" s="48" t="s">
        <v>9</v>
      </c>
      <c r="N3" s="134"/>
      <c r="O3" s="49" t="s">
        <v>10</v>
      </c>
      <c r="P3" s="140" t="s">
        <v>90</v>
      </c>
      <c r="Q3" s="133"/>
      <c r="T3" s="134"/>
      <c r="W3" s="49"/>
      <c r="Y3" s="134"/>
    </row>
    <row r="4" spans="1:25" s="48" customFormat="1" ht="36.75" customHeight="1">
      <c r="A4" s="141"/>
      <c r="H4" s="49" t="s">
        <v>12</v>
      </c>
      <c r="I4" s="142" t="s">
        <v>1</v>
      </c>
      <c r="J4" s="131"/>
      <c r="K4" s="142" t="s">
        <v>13</v>
      </c>
      <c r="L4" s="143"/>
      <c r="O4" s="49" t="s">
        <v>14</v>
      </c>
      <c r="P4" s="135" t="s">
        <v>91</v>
      </c>
      <c r="Q4" s="133"/>
      <c r="T4" s="48" t="s">
        <v>16</v>
      </c>
      <c r="V4" s="135"/>
      <c r="W4" s="133"/>
      <c r="X4" s="133"/>
      <c r="Y4" s="133"/>
    </row>
    <row r="5" spans="1:12" s="48" customFormat="1" ht="36.75" customHeight="1">
      <c r="A5" s="141"/>
      <c r="B5" s="144" t="s">
        <v>209</v>
      </c>
      <c r="C5" s="145" t="s">
        <v>17</v>
      </c>
      <c r="D5" s="142" t="s">
        <v>1</v>
      </c>
      <c r="E5" s="138">
        <v>10954</v>
      </c>
      <c r="F5" s="142" t="s">
        <v>13</v>
      </c>
      <c r="G5" s="133" t="s">
        <v>217</v>
      </c>
      <c r="H5" s="49" t="s">
        <v>18</v>
      </c>
      <c r="I5" s="142" t="s">
        <v>1</v>
      </c>
      <c r="J5" s="131"/>
      <c r="K5" s="142" t="s">
        <v>13</v>
      </c>
      <c r="L5" s="143"/>
    </row>
    <row r="6" spans="1:25" s="48" customFormat="1" ht="36.75" customHeight="1">
      <c r="A6" s="141"/>
      <c r="B6" s="144" t="s">
        <v>216</v>
      </c>
      <c r="C6" s="145" t="s">
        <v>17</v>
      </c>
      <c r="D6" s="142" t="s">
        <v>1</v>
      </c>
      <c r="E6" s="138"/>
      <c r="F6" s="142" t="s">
        <v>13</v>
      </c>
      <c r="G6" s="186" t="s">
        <v>218</v>
      </c>
      <c r="H6" s="49" t="s">
        <v>19</v>
      </c>
      <c r="I6" s="142" t="s">
        <v>1</v>
      </c>
      <c r="J6" s="131"/>
      <c r="K6" s="142" t="s">
        <v>13</v>
      </c>
      <c r="L6" s="143"/>
      <c r="U6" s="48" t="s">
        <v>20</v>
      </c>
      <c r="V6" s="49"/>
      <c r="W6" s="135"/>
      <c r="X6" s="138"/>
      <c r="Y6" s="138"/>
    </row>
    <row r="7" spans="1:12" s="48" customFormat="1" ht="36.75" customHeight="1">
      <c r="A7" s="141"/>
      <c r="B7" s="144" t="s">
        <v>207</v>
      </c>
      <c r="C7" s="145" t="s">
        <v>17</v>
      </c>
      <c r="D7" s="142" t="s">
        <v>1</v>
      </c>
      <c r="E7" s="138"/>
      <c r="F7" s="142" t="s">
        <v>13</v>
      </c>
      <c r="G7" s="186" t="s">
        <v>219</v>
      </c>
      <c r="H7" s="49" t="s">
        <v>21</v>
      </c>
      <c r="I7" s="142" t="s">
        <v>1</v>
      </c>
      <c r="J7" s="131"/>
      <c r="K7" s="142" t="s">
        <v>13</v>
      </c>
      <c r="L7" s="133"/>
    </row>
    <row r="8" spans="2:8" s="48" customFormat="1" ht="36.75" customHeight="1">
      <c r="B8" s="49"/>
      <c r="C8" s="146"/>
      <c r="D8" s="142"/>
      <c r="E8" s="147"/>
      <c r="F8" s="142"/>
      <c r="H8" s="49"/>
    </row>
    <row r="9" spans="1:25" s="160" customFormat="1" ht="36.75" customHeight="1">
      <c r="A9" s="148"/>
      <c r="B9" s="148"/>
      <c r="C9" s="148"/>
      <c r="D9" s="148"/>
      <c r="E9" s="148"/>
      <c r="F9" s="148"/>
      <c r="G9" s="148"/>
      <c r="H9" s="149" t="s">
        <v>22</v>
      </c>
      <c r="I9" s="150"/>
      <c r="J9" s="151"/>
      <c r="K9" s="152"/>
      <c r="L9" s="153"/>
      <c r="M9" s="154" t="s">
        <v>23</v>
      </c>
      <c r="N9" s="155" t="s">
        <v>24</v>
      </c>
      <c r="O9" s="152"/>
      <c r="P9" s="155"/>
      <c r="Q9" s="151"/>
      <c r="R9" s="154" t="s">
        <v>25</v>
      </c>
      <c r="S9" s="156" t="s">
        <v>26</v>
      </c>
      <c r="T9" s="155" t="s">
        <v>27</v>
      </c>
      <c r="U9" s="157"/>
      <c r="V9" s="150"/>
      <c r="W9" s="150"/>
      <c r="X9" s="158" t="s">
        <v>28</v>
      </c>
      <c r="Y9" s="159" t="s">
        <v>29</v>
      </c>
    </row>
    <row r="10" spans="1:25" s="160" customFormat="1" ht="36.75" customHeight="1">
      <c r="A10" s="161" t="s">
        <v>30</v>
      </c>
      <c r="B10" s="161" t="s">
        <v>31</v>
      </c>
      <c r="C10" s="161" t="s">
        <v>32</v>
      </c>
      <c r="D10" s="161" t="s">
        <v>1</v>
      </c>
      <c r="E10" s="161" t="s">
        <v>33</v>
      </c>
      <c r="F10" s="161" t="s">
        <v>34</v>
      </c>
      <c r="G10" s="161" t="s">
        <v>35</v>
      </c>
      <c r="H10" s="162" t="s">
        <v>209</v>
      </c>
      <c r="I10" s="162" t="s">
        <v>208</v>
      </c>
      <c r="J10" s="162" t="s">
        <v>207</v>
      </c>
      <c r="K10" s="163" t="s">
        <v>36</v>
      </c>
      <c r="L10" s="163" t="s">
        <v>37</v>
      </c>
      <c r="M10" s="164" t="s">
        <v>30</v>
      </c>
      <c r="N10" s="165" t="s">
        <v>38</v>
      </c>
      <c r="O10" s="163" t="s">
        <v>39</v>
      </c>
      <c r="P10" s="163" t="s">
        <v>40</v>
      </c>
      <c r="Q10" s="166" t="s">
        <v>41</v>
      </c>
      <c r="R10" s="167" t="s">
        <v>42</v>
      </c>
      <c r="S10" s="168" t="s">
        <v>30</v>
      </c>
      <c r="T10" s="169" t="s">
        <v>38</v>
      </c>
      <c r="U10" s="169" t="s">
        <v>39</v>
      </c>
      <c r="V10" s="163" t="s">
        <v>40</v>
      </c>
      <c r="W10" s="170" t="s">
        <v>41</v>
      </c>
      <c r="X10" s="167" t="s">
        <v>37</v>
      </c>
      <c r="Y10" s="171"/>
    </row>
    <row r="11" spans="1:25" s="185" customFormat="1" ht="36.75" customHeight="1">
      <c r="A11" s="172"/>
      <c r="B11" s="172">
        <v>1</v>
      </c>
      <c r="C11" s="173" t="s">
        <v>94</v>
      </c>
      <c r="D11" s="172" t="s">
        <v>95</v>
      </c>
      <c r="E11" s="174" t="s">
        <v>99</v>
      </c>
      <c r="F11" s="172" t="s">
        <v>100</v>
      </c>
      <c r="G11" s="175" t="s">
        <v>98</v>
      </c>
      <c r="H11" s="176">
        <v>61.52</v>
      </c>
      <c r="I11" s="176">
        <v>66.09</v>
      </c>
      <c r="J11" s="176">
        <v>61.09</v>
      </c>
      <c r="K11" s="176">
        <f>(H11+I11+J11)/3</f>
        <v>62.900000000000006</v>
      </c>
      <c r="L11" s="177">
        <f>(100-K11)*1.5</f>
        <v>55.64999999999999</v>
      </c>
      <c r="M11" s="172">
        <v>2</v>
      </c>
      <c r="N11" s="176"/>
      <c r="O11" s="177"/>
      <c r="P11" s="179"/>
      <c r="Q11" s="177">
        <f>SUM(O11,P11)</f>
        <v>0</v>
      </c>
      <c r="R11" s="180">
        <f>SUM(L11,Q11)</f>
        <v>55.64999999999999</v>
      </c>
      <c r="S11" s="181"/>
      <c r="T11" s="176"/>
      <c r="U11" s="177"/>
      <c r="V11" s="179"/>
      <c r="W11" s="182">
        <f>SUM(U11:V11)</f>
        <v>0</v>
      </c>
      <c r="X11" s="183">
        <f>SUM(L11,Q11,W11)</f>
        <v>55.64999999999999</v>
      </c>
      <c r="Y11" s="184"/>
    </row>
    <row r="12" spans="1:25" s="185" customFormat="1" ht="36.75" customHeight="1">
      <c r="A12" s="172"/>
      <c r="B12" s="172">
        <v>2</v>
      </c>
      <c r="C12" s="173" t="s">
        <v>81</v>
      </c>
      <c r="D12" s="172" t="s">
        <v>82</v>
      </c>
      <c r="E12" s="174" t="s">
        <v>108</v>
      </c>
      <c r="F12" s="172" t="s">
        <v>109</v>
      </c>
      <c r="G12" s="175" t="s">
        <v>72</v>
      </c>
      <c r="H12" s="176">
        <v>63.26</v>
      </c>
      <c r="I12" s="176">
        <v>67.83</v>
      </c>
      <c r="J12" s="176">
        <v>65.87</v>
      </c>
      <c r="K12" s="176">
        <f>(H12+I12+J12)/3</f>
        <v>65.65333333333334</v>
      </c>
      <c r="L12" s="177">
        <f>(100-K12)*1.5</f>
        <v>51.519999999999996</v>
      </c>
      <c r="M12" s="172">
        <v>1</v>
      </c>
      <c r="N12" s="176"/>
      <c r="O12" s="177"/>
      <c r="P12" s="179"/>
      <c r="Q12" s="177">
        <f>SUM(O12,P12)</f>
        <v>0</v>
      </c>
      <c r="R12" s="180">
        <f>SUM(L12,Q12)</f>
        <v>51.519999999999996</v>
      </c>
      <c r="S12" s="181"/>
      <c r="T12" s="176"/>
      <c r="U12" s="177"/>
      <c r="V12" s="179"/>
      <c r="W12" s="182">
        <f>SUM(U12:V12)</f>
        <v>0</v>
      </c>
      <c r="X12" s="183">
        <f>SUM(L12,Q12,W12)</f>
        <v>51.519999999999996</v>
      </c>
      <c r="Y12" s="184"/>
    </row>
    <row r="13" spans="1:25" s="185" customFormat="1" ht="36.75" customHeight="1">
      <c r="A13" s="172"/>
      <c r="B13" s="172">
        <v>3</v>
      </c>
      <c r="C13" s="173" t="s">
        <v>53</v>
      </c>
      <c r="D13" s="172" t="s">
        <v>54</v>
      </c>
      <c r="E13" s="174" t="s">
        <v>92</v>
      </c>
      <c r="F13" s="172" t="s">
        <v>93</v>
      </c>
      <c r="G13" s="175" t="s">
        <v>57</v>
      </c>
      <c r="H13" s="176">
        <v>62.61</v>
      </c>
      <c r="I13" s="176">
        <v>62.83</v>
      </c>
      <c r="J13" s="176">
        <v>62.17</v>
      </c>
      <c r="K13" s="176">
        <f>(H13+I13+J13)/3</f>
        <v>62.53666666666667</v>
      </c>
      <c r="L13" s="177">
        <f>(100-K13)*1.5</f>
        <v>56.19499999999999</v>
      </c>
      <c r="M13" s="172">
        <v>3</v>
      </c>
      <c r="N13" s="176"/>
      <c r="O13" s="177"/>
      <c r="P13" s="179"/>
      <c r="Q13" s="177">
        <f>SUM(O13,P13)</f>
        <v>0</v>
      </c>
      <c r="R13" s="180">
        <f>SUM(L13,Q13)</f>
        <v>56.19499999999999</v>
      </c>
      <c r="S13" s="181"/>
      <c r="T13" s="176"/>
      <c r="U13" s="177"/>
      <c r="V13" s="179"/>
      <c r="W13" s="182">
        <f>SUM(U13:V13)</f>
        <v>0</v>
      </c>
      <c r="X13" s="183">
        <f>SUM(L13,Q13,W13)</f>
        <v>56.19499999999999</v>
      </c>
      <c r="Y13" s="184"/>
    </row>
    <row r="14" spans="1:25" s="185" customFormat="1" ht="36.75" customHeight="1">
      <c r="A14" s="172"/>
      <c r="B14" s="172">
        <v>4</v>
      </c>
      <c r="C14" s="173" t="s">
        <v>63</v>
      </c>
      <c r="D14" s="172" t="s">
        <v>64</v>
      </c>
      <c r="E14" s="174" t="s">
        <v>101</v>
      </c>
      <c r="F14" s="172" t="s">
        <v>102</v>
      </c>
      <c r="G14" s="175" t="s">
        <v>67</v>
      </c>
      <c r="H14" s="176">
        <v>60.43</v>
      </c>
      <c r="I14" s="176">
        <v>60.87</v>
      </c>
      <c r="J14" s="176">
        <v>60</v>
      </c>
      <c r="K14" s="176">
        <f>(H14+I14+J14)/3</f>
        <v>60.43333333333334</v>
      </c>
      <c r="L14" s="177">
        <f>(100-K14)*1.5</f>
        <v>59.349999999999994</v>
      </c>
      <c r="M14" s="172">
        <v>4</v>
      </c>
      <c r="N14" s="176"/>
      <c r="O14" s="177"/>
      <c r="P14" s="179"/>
      <c r="Q14" s="177">
        <f>SUM(O14,P14)</f>
        <v>0</v>
      </c>
      <c r="R14" s="180">
        <f>SUM(L14,Q14)</f>
        <v>59.349999999999994</v>
      </c>
      <c r="S14" s="181"/>
      <c r="T14" s="176"/>
      <c r="U14" s="177"/>
      <c r="V14" s="179"/>
      <c r="W14" s="182">
        <f>SUM(U14:V14)</f>
        <v>0</v>
      </c>
      <c r="X14" s="183">
        <f>SUM(L14,Q14,W14)</f>
        <v>59.349999999999994</v>
      </c>
      <c r="Y14" s="184"/>
    </row>
    <row r="15" spans="1:25" s="185" customFormat="1" ht="36.75" customHeight="1">
      <c r="A15" s="172"/>
      <c r="B15" s="172">
        <v>5</v>
      </c>
      <c r="C15" s="173" t="s">
        <v>94</v>
      </c>
      <c r="D15" s="172" t="s">
        <v>95</v>
      </c>
      <c r="E15" s="174" t="s">
        <v>96</v>
      </c>
      <c r="F15" s="172" t="s">
        <v>97</v>
      </c>
      <c r="G15" s="175" t="s">
        <v>98</v>
      </c>
      <c r="H15" s="176">
        <v>60.22</v>
      </c>
      <c r="I15" s="176">
        <v>60.43</v>
      </c>
      <c r="J15" s="176">
        <v>60</v>
      </c>
      <c r="K15" s="176">
        <f>(H15+I15+J15)/3</f>
        <v>60.21666666666667</v>
      </c>
      <c r="L15" s="177">
        <f>(100-K15)*1.5</f>
        <v>59.675</v>
      </c>
      <c r="M15" s="172">
        <v>5</v>
      </c>
      <c r="N15" s="176"/>
      <c r="O15" s="177"/>
      <c r="P15" s="179"/>
      <c r="Q15" s="177">
        <f>SUM(O15,P15)</f>
        <v>0</v>
      </c>
      <c r="R15" s="180">
        <f>SUM(L15,Q15)</f>
        <v>59.675</v>
      </c>
      <c r="S15" s="181"/>
      <c r="T15" s="176"/>
      <c r="U15" s="177"/>
      <c r="V15" s="179"/>
      <c r="W15" s="182">
        <f>SUM(U15:V15)</f>
        <v>0</v>
      </c>
      <c r="X15" s="183">
        <f>SUM(L15,Q15,W15)</f>
        <v>59.675</v>
      </c>
      <c r="Y15" s="184"/>
    </row>
  </sheetData>
  <sheetProtection/>
  <printOptions horizontalCentered="1"/>
  <pageMargins left="0.6692913385826772" right="0.6692913385826772" top="0.6692913385826772" bottom="0.6692913385826772" header="0" footer="0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0">
      <selection activeCell="M18" sqref="M18"/>
    </sheetView>
  </sheetViews>
  <sheetFormatPr defaultColWidth="9.75390625" defaultRowHeight="18" customHeight="1"/>
  <cols>
    <col min="1" max="1" width="6.75390625" style="0" customWidth="1"/>
    <col min="2" max="2" width="5.125" style="0" customWidth="1"/>
    <col min="3" max="3" width="21.75390625" style="0" customWidth="1"/>
    <col min="4" max="4" width="8.25390625" style="0" customWidth="1"/>
    <col min="5" max="5" width="18.75390625" style="19" customWidth="1"/>
    <col min="6" max="6" width="7.875" style="0" customWidth="1"/>
    <col min="7" max="7" width="23.0039062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9.125" style="0" customWidth="1"/>
    <col min="24" max="24" width="9.875" style="0" customWidth="1"/>
    <col min="25" max="25" width="8.75390625" style="0" customWidth="1"/>
  </cols>
  <sheetData>
    <row r="1" s="48" customFormat="1" ht="36.75" customHeight="1">
      <c r="A1" s="47"/>
    </row>
    <row r="2" spans="2:16" s="48" customFormat="1" ht="36.75" customHeight="1">
      <c r="B2" s="49"/>
      <c r="C2" s="198"/>
      <c r="D2" s="199"/>
      <c r="E2" s="200"/>
      <c r="F2" s="198"/>
      <c r="I2" s="202"/>
      <c r="J2" s="134"/>
      <c r="P2" s="134"/>
    </row>
    <row r="3" spans="1:17" s="48" customFormat="1" ht="36.75" customHeight="1">
      <c r="A3" s="136"/>
      <c r="C3" s="49"/>
      <c r="D3" s="137" t="s">
        <v>293</v>
      </c>
      <c r="E3" s="133"/>
      <c r="F3" s="133"/>
      <c r="G3" s="138"/>
      <c r="H3" s="217"/>
      <c r="I3" s="134"/>
      <c r="J3" s="134"/>
      <c r="K3" s="49"/>
      <c r="L3" s="207" t="s">
        <v>298</v>
      </c>
      <c r="M3" s="206"/>
      <c r="N3" s="206"/>
      <c r="O3" s="208"/>
      <c r="P3" s="206"/>
      <c r="Q3" s="209"/>
    </row>
    <row r="4" spans="1:25" s="48" customFormat="1" ht="36.75" customHeight="1">
      <c r="A4" s="141"/>
      <c r="D4" s="49" t="s">
        <v>223</v>
      </c>
      <c r="E4" s="132" t="s">
        <v>5</v>
      </c>
      <c r="H4" s="49"/>
      <c r="I4" s="142"/>
      <c r="J4" s="198"/>
      <c r="K4" s="201"/>
      <c r="L4" s="202"/>
      <c r="O4" s="49"/>
      <c r="P4" s="218"/>
      <c r="Q4" s="202"/>
      <c r="T4" s="48" t="s">
        <v>297</v>
      </c>
      <c r="V4" s="135"/>
      <c r="W4" s="133"/>
      <c r="X4" s="133"/>
      <c r="Y4" s="133"/>
    </row>
    <row r="5" spans="1:25" s="48" customFormat="1" ht="36.75" customHeight="1">
      <c r="A5" s="141"/>
      <c r="D5" s="144" t="s">
        <v>209</v>
      </c>
      <c r="E5" s="133" t="s">
        <v>224</v>
      </c>
      <c r="H5" s="49"/>
      <c r="I5" s="142"/>
      <c r="J5" s="198"/>
      <c r="K5" s="201"/>
      <c r="L5" s="202"/>
      <c r="T5" s="48" t="s">
        <v>296</v>
      </c>
      <c r="V5" s="135"/>
      <c r="W5" s="133"/>
      <c r="X5" s="133"/>
      <c r="Y5" s="133"/>
    </row>
    <row r="6" spans="1:25" s="48" customFormat="1" ht="36.75" customHeight="1">
      <c r="A6" s="141"/>
      <c r="D6" s="144" t="s">
        <v>216</v>
      </c>
      <c r="E6" s="186" t="s">
        <v>218</v>
      </c>
      <c r="H6" s="49"/>
      <c r="I6" s="142"/>
      <c r="J6" s="198"/>
      <c r="K6" s="201"/>
      <c r="L6" s="202"/>
      <c r="U6" s="48" t="s">
        <v>226</v>
      </c>
      <c r="V6" s="208"/>
      <c r="W6" s="135"/>
      <c r="X6" s="138"/>
      <c r="Y6" s="138"/>
    </row>
    <row r="7" spans="1:12" s="48" customFormat="1" ht="36.75" customHeight="1">
      <c r="A7" s="141"/>
      <c r="D7" s="144" t="s">
        <v>207</v>
      </c>
      <c r="E7" s="186" t="s">
        <v>219</v>
      </c>
      <c r="H7" s="49"/>
      <c r="I7" s="142"/>
      <c r="J7" s="198"/>
      <c r="K7" s="201"/>
      <c r="L7" s="202"/>
    </row>
    <row r="8" spans="2:8" s="48" customFormat="1" ht="36.75" customHeight="1">
      <c r="B8" s="49"/>
      <c r="C8" s="146"/>
      <c r="D8" s="142"/>
      <c r="E8" s="147"/>
      <c r="F8" s="142"/>
      <c r="H8" s="49"/>
    </row>
    <row r="9" spans="1:25" s="160" customFormat="1" ht="36.75" customHeight="1">
      <c r="A9" s="148"/>
      <c r="B9" s="148"/>
      <c r="C9" s="148"/>
      <c r="D9" s="148"/>
      <c r="E9" s="148"/>
      <c r="F9" s="148"/>
      <c r="G9" s="148"/>
      <c r="H9" s="219" t="s">
        <v>232</v>
      </c>
      <c r="I9" s="220"/>
      <c r="J9" s="220"/>
      <c r="K9" s="220"/>
      <c r="L9" s="221"/>
      <c r="M9" s="154" t="s">
        <v>248</v>
      </c>
      <c r="N9" s="219" t="s">
        <v>237</v>
      </c>
      <c r="O9" s="220"/>
      <c r="P9" s="220"/>
      <c r="Q9" s="221"/>
      <c r="R9" s="154" t="s">
        <v>250</v>
      </c>
      <c r="S9" s="156" t="s">
        <v>250</v>
      </c>
      <c r="T9" s="219" t="s">
        <v>257</v>
      </c>
      <c r="U9" s="220"/>
      <c r="V9" s="220"/>
      <c r="W9" s="221"/>
      <c r="X9" s="158" t="s">
        <v>254</v>
      </c>
      <c r="Y9" s="159"/>
    </row>
    <row r="10" spans="1:25" s="160" customFormat="1" ht="36.75" customHeight="1">
      <c r="A10" s="161" t="s">
        <v>227</v>
      </c>
      <c r="B10" s="161" t="s">
        <v>229</v>
      </c>
      <c r="C10" s="222" t="s">
        <v>233</v>
      </c>
      <c r="D10" s="223"/>
      <c r="E10" s="222" t="s">
        <v>230</v>
      </c>
      <c r="F10" s="223"/>
      <c r="G10" s="161" t="s">
        <v>258</v>
      </c>
      <c r="H10" s="162" t="s">
        <v>209</v>
      </c>
      <c r="I10" s="162" t="s">
        <v>208</v>
      </c>
      <c r="J10" s="162" t="s">
        <v>207</v>
      </c>
      <c r="K10" s="163" t="s">
        <v>235</v>
      </c>
      <c r="L10" s="163" t="s">
        <v>252</v>
      </c>
      <c r="M10" s="164" t="s">
        <v>245</v>
      </c>
      <c r="N10" s="165" t="s">
        <v>226</v>
      </c>
      <c r="O10" s="163" t="s">
        <v>239</v>
      </c>
      <c r="P10" s="163" t="s">
        <v>241</v>
      </c>
      <c r="Q10" s="210" t="s">
        <v>242</v>
      </c>
      <c r="R10" s="167" t="s">
        <v>244</v>
      </c>
      <c r="S10" s="168" t="s">
        <v>246</v>
      </c>
      <c r="T10" s="165" t="s">
        <v>226</v>
      </c>
      <c r="U10" s="163" t="s">
        <v>239</v>
      </c>
      <c r="V10" s="211" t="s">
        <v>241</v>
      </c>
      <c r="W10" s="210" t="s">
        <v>242</v>
      </c>
      <c r="X10" s="167" t="s">
        <v>244</v>
      </c>
      <c r="Y10" s="171"/>
    </row>
    <row r="11" spans="1:25" s="185" customFormat="1" ht="36.75" customHeight="1">
      <c r="A11" s="172"/>
      <c r="B11" s="172">
        <v>1</v>
      </c>
      <c r="C11" s="174" t="s">
        <v>286</v>
      </c>
      <c r="D11" s="172" t="s">
        <v>95</v>
      </c>
      <c r="E11" s="174" t="s">
        <v>287</v>
      </c>
      <c r="F11" s="172" t="s">
        <v>100</v>
      </c>
      <c r="G11" s="175" t="s">
        <v>292</v>
      </c>
      <c r="H11" s="176">
        <v>61.52</v>
      </c>
      <c r="I11" s="176">
        <v>66.09</v>
      </c>
      <c r="J11" s="176">
        <v>61.09</v>
      </c>
      <c r="K11" s="176">
        <f>(H11+I11+J11)/3</f>
        <v>62.900000000000006</v>
      </c>
      <c r="L11" s="177">
        <f>(100-K11)*1.5</f>
        <v>55.64999999999999</v>
      </c>
      <c r="M11" s="172">
        <v>2</v>
      </c>
      <c r="N11" s="176"/>
      <c r="O11" s="177"/>
      <c r="P11" s="179"/>
      <c r="Q11" s="177">
        <f>SUM(O11,P11)</f>
        <v>0</v>
      </c>
      <c r="R11" s="180">
        <f>SUM(L11,Q11)</f>
        <v>55.64999999999999</v>
      </c>
      <c r="S11" s="181"/>
      <c r="T11" s="176"/>
      <c r="U11" s="177"/>
      <c r="V11" s="179"/>
      <c r="W11" s="182">
        <f>SUM(U11:V11)</f>
        <v>0</v>
      </c>
      <c r="X11" s="183">
        <f>SUM(L11,Q11,W11)</f>
        <v>55.64999999999999</v>
      </c>
      <c r="Y11" s="184"/>
    </row>
    <row r="12" spans="1:25" s="185" customFormat="1" ht="36.75" customHeight="1">
      <c r="A12" s="172"/>
      <c r="B12" s="172">
        <v>2</v>
      </c>
      <c r="C12" s="174" t="s">
        <v>262</v>
      </c>
      <c r="D12" s="172" t="s">
        <v>82</v>
      </c>
      <c r="E12" s="174" t="s">
        <v>288</v>
      </c>
      <c r="F12" s="172" t="s">
        <v>109</v>
      </c>
      <c r="G12" s="175" t="s">
        <v>279</v>
      </c>
      <c r="H12" s="176">
        <v>63.26</v>
      </c>
      <c r="I12" s="176">
        <v>67.83</v>
      </c>
      <c r="J12" s="176">
        <v>65.87</v>
      </c>
      <c r="K12" s="176">
        <f>(H12+I12+J12)/3</f>
        <v>65.65333333333334</v>
      </c>
      <c r="L12" s="177">
        <f>(100-K12)*1.5</f>
        <v>51.519999999999996</v>
      </c>
      <c r="M12" s="172">
        <v>1</v>
      </c>
      <c r="N12" s="176"/>
      <c r="O12" s="177"/>
      <c r="P12" s="179"/>
      <c r="Q12" s="177">
        <f>SUM(O12,P12)</f>
        <v>0</v>
      </c>
      <c r="R12" s="180">
        <f>SUM(L12,Q12)</f>
        <v>51.519999999999996</v>
      </c>
      <c r="S12" s="181"/>
      <c r="T12" s="176"/>
      <c r="U12" s="177"/>
      <c r="V12" s="179"/>
      <c r="W12" s="182">
        <f>SUM(U12:V12)</f>
        <v>0</v>
      </c>
      <c r="X12" s="183">
        <f>SUM(L12,Q12,W12)</f>
        <v>51.519999999999996</v>
      </c>
      <c r="Y12" s="184"/>
    </row>
    <row r="13" spans="1:25" s="185" customFormat="1" ht="36.75" customHeight="1">
      <c r="A13" s="172"/>
      <c r="B13" s="172">
        <v>3</v>
      </c>
      <c r="C13" s="174" t="s">
        <v>260</v>
      </c>
      <c r="D13" s="172" t="s">
        <v>54</v>
      </c>
      <c r="E13" s="174" t="s">
        <v>289</v>
      </c>
      <c r="F13" s="172" t="s">
        <v>93</v>
      </c>
      <c r="G13" s="175" t="s">
        <v>280</v>
      </c>
      <c r="H13" s="176">
        <v>62.61</v>
      </c>
      <c r="I13" s="176">
        <v>62.83</v>
      </c>
      <c r="J13" s="176">
        <v>62.17</v>
      </c>
      <c r="K13" s="176">
        <f>(H13+I13+J13)/3</f>
        <v>62.53666666666667</v>
      </c>
      <c r="L13" s="177">
        <f>(100-K13)*1.5</f>
        <v>56.19499999999999</v>
      </c>
      <c r="M13" s="172">
        <v>3</v>
      </c>
      <c r="N13" s="176"/>
      <c r="O13" s="177"/>
      <c r="P13" s="179"/>
      <c r="Q13" s="177">
        <f>SUM(O13,P13)</f>
        <v>0</v>
      </c>
      <c r="R13" s="180">
        <f>SUM(L13,Q13)</f>
        <v>56.19499999999999</v>
      </c>
      <c r="S13" s="181"/>
      <c r="T13" s="176"/>
      <c r="U13" s="177"/>
      <c r="V13" s="179"/>
      <c r="W13" s="182">
        <f>SUM(U13:V13)</f>
        <v>0</v>
      </c>
      <c r="X13" s="183">
        <f>SUM(L13,Q13,W13)</f>
        <v>56.19499999999999</v>
      </c>
      <c r="Y13" s="184"/>
    </row>
    <row r="14" spans="1:25" s="185" customFormat="1" ht="36.75" customHeight="1">
      <c r="A14" s="172"/>
      <c r="B14" s="172">
        <v>4</v>
      </c>
      <c r="C14" s="174" t="s">
        <v>261</v>
      </c>
      <c r="D14" s="172" t="s">
        <v>64</v>
      </c>
      <c r="E14" s="174" t="s">
        <v>290</v>
      </c>
      <c r="F14" s="172" t="s">
        <v>102</v>
      </c>
      <c r="G14" s="175" t="s">
        <v>281</v>
      </c>
      <c r="H14" s="176">
        <v>60.43</v>
      </c>
      <c r="I14" s="176">
        <v>60.87</v>
      </c>
      <c r="J14" s="176">
        <v>60</v>
      </c>
      <c r="K14" s="176">
        <f>(H14+I14+J14)/3</f>
        <v>60.43333333333334</v>
      </c>
      <c r="L14" s="177">
        <f>(100-K14)*1.5</f>
        <v>59.349999999999994</v>
      </c>
      <c r="M14" s="172">
        <v>4</v>
      </c>
      <c r="N14" s="176"/>
      <c r="O14" s="177"/>
      <c r="P14" s="179"/>
      <c r="Q14" s="177">
        <f>SUM(O14,P14)</f>
        <v>0</v>
      </c>
      <c r="R14" s="180">
        <f>SUM(L14,Q14)</f>
        <v>59.349999999999994</v>
      </c>
      <c r="S14" s="181"/>
      <c r="T14" s="176"/>
      <c r="U14" s="177"/>
      <c r="V14" s="179"/>
      <c r="W14" s="182">
        <f>SUM(U14:V14)</f>
        <v>0</v>
      </c>
      <c r="X14" s="183">
        <f>SUM(L14,Q14,W14)</f>
        <v>59.349999999999994</v>
      </c>
      <c r="Y14" s="184"/>
    </row>
    <row r="15" spans="1:25" s="185" customFormat="1" ht="36.75" customHeight="1">
      <c r="A15" s="172"/>
      <c r="B15" s="172">
        <v>5</v>
      </c>
      <c r="C15" s="174" t="s">
        <v>286</v>
      </c>
      <c r="D15" s="172" t="s">
        <v>95</v>
      </c>
      <c r="E15" s="174" t="s">
        <v>291</v>
      </c>
      <c r="F15" s="172" t="s">
        <v>97</v>
      </c>
      <c r="G15" s="175" t="s">
        <v>292</v>
      </c>
      <c r="H15" s="176">
        <v>60.22</v>
      </c>
      <c r="I15" s="176">
        <v>60.43</v>
      </c>
      <c r="J15" s="176">
        <v>60</v>
      </c>
      <c r="K15" s="176">
        <f>(H15+I15+J15)/3</f>
        <v>60.21666666666667</v>
      </c>
      <c r="L15" s="177">
        <f>(100-K15)*1.5</f>
        <v>59.675</v>
      </c>
      <c r="M15" s="172">
        <v>5</v>
      </c>
      <c r="N15" s="176"/>
      <c r="O15" s="177"/>
      <c r="P15" s="179"/>
      <c r="Q15" s="177">
        <f>SUM(O15,P15)</f>
        <v>0</v>
      </c>
      <c r="R15" s="180">
        <f>SUM(L15,Q15)</f>
        <v>59.675</v>
      </c>
      <c r="S15" s="181"/>
      <c r="T15" s="176"/>
      <c r="U15" s="177"/>
      <c r="V15" s="179"/>
      <c r="W15" s="182">
        <f>SUM(U15:V15)</f>
        <v>0</v>
      </c>
      <c r="X15" s="183">
        <f>SUM(L15,Q15,W15)</f>
        <v>59.675</v>
      </c>
      <c r="Y15" s="184"/>
    </row>
  </sheetData>
  <sheetProtection/>
  <mergeCells count="5">
    <mergeCell ref="H9:L9"/>
    <mergeCell ref="C10:D10"/>
    <mergeCell ref="E10:F10"/>
    <mergeCell ref="N9:Q9"/>
    <mergeCell ref="T9:W9"/>
  </mergeCells>
  <printOptions horizontalCentered="1"/>
  <pageMargins left="0.43" right="0.47" top="0.6692913385826772" bottom="0.6692913385826772" header="0" footer="0"/>
  <pageSetup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5">
      <selection activeCell="P6" sqref="P6"/>
    </sheetView>
  </sheetViews>
  <sheetFormatPr defaultColWidth="9.75390625" defaultRowHeight="22.5" customHeight="1"/>
  <cols>
    <col min="1" max="2" width="6.75390625" style="0" customWidth="1"/>
    <col min="3" max="3" width="18.75390625" style="0" customWidth="1"/>
    <col min="4" max="4" width="10.75390625" style="0" customWidth="1"/>
    <col min="5" max="5" width="18.75390625" style="19" customWidth="1"/>
    <col min="6" max="6" width="9.125" style="0" customWidth="1"/>
    <col min="7" max="7" width="18.75390625" style="19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4" width="8.75390625" style="0" customWidth="1"/>
    <col min="25" max="25" width="9.625" style="0" customWidth="1"/>
  </cols>
  <sheetData>
    <row r="1" spans="1:7" s="2" customFormat="1" ht="22.5" customHeight="1">
      <c r="A1" s="1"/>
      <c r="G1" s="20"/>
    </row>
    <row r="2" spans="2:25" s="48" customFormat="1" ht="22.5" customHeight="1">
      <c r="B2" s="49" t="s">
        <v>2</v>
      </c>
      <c r="C2" s="50">
        <v>1849</v>
      </c>
      <c r="E2" s="49" t="s">
        <v>3</v>
      </c>
      <c r="F2" s="50">
        <v>3</v>
      </c>
      <c r="G2" s="127" t="s">
        <v>4</v>
      </c>
      <c r="H2" s="51" t="s">
        <v>5</v>
      </c>
      <c r="I2" s="52"/>
      <c r="J2" s="53"/>
      <c r="P2" s="53"/>
      <c r="T2" s="48" t="s">
        <v>6</v>
      </c>
      <c r="V2" s="54"/>
      <c r="W2" s="52"/>
      <c r="X2" s="52"/>
      <c r="Y2" s="52"/>
    </row>
    <row r="3" spans="1:25" s="96" customFormat="1" ht="33" customHeight="1">
      <c r="A3" s="95"/>
      <c r="C3" s="97" t="s">
        <v>7</v>
      </c>
      <c r="D3" s="93" t="s">
        <v>0</v>
      </c>
      <c r="E3" s="98"/>
      <c r="F3" s="98"/>
      <c r="G3" s="110"/>
      <c r="H3" s="99"/>
      <c r="I3" s="99"/>
      <c r="J3" s="99"/>
      <c r="K3" s="97" t="s">
        <v>8</v>
      </c>
      <c r="L3" s="100">
        <v>3</v>
      </c>
      <c r="M3" s="96" t="s">
        <v>9</v>
      </c>
      <c r="N3" s="99"/>
      <c r="O3" s="97" t="s">
        <v>10</v>
      </c>
      <c r="P3" s="101" t="s">
        <v>110</v>
      </c>
      <c r="Q3" s="98"/>
      <c r="T3" s="99"/>
      <c r="W3" s="97"/>
      <c r="Y3" s="99"/>
    </row>
    <row r="4" spans="1:25" s="48" customFormat="1" ht="27.75" customHeight="1">
      <c r="A4" s="60"/>
      <c r="G4" s="111"/>
      <c r="H4" s="49" t="s">
        <v>12</v>
      </c>
      <c r="I4" s="61" t="s">
        <v>1</v>
      </c>
      <c r="J4" s="50"/>
      <c r="K4" s="61" t="s">
        <v>13</v>
      </c>
      <c r="L4" s="62"/>
      <c r="O4" s="49" t="s">
        <v>14</v>
      </c>
      <c r="P4" s="54" t="s">
        <v>111</v>
      </c>
      <c r="Q4" s="52"/>
      <c r="T4" s="48" t="s">
        <v>16</v>
      </c>
      <c r="V4" s="54"/>
      <c r="W4" s="52"/>
      <c r="X4" s="52"/>
      <c r="Y4" s="52"/>
    </row>
    <row r="5" spans="1:12" s="48" customFormat="1" ht="27.75" customHeight="1">
      <c r="A5" s="60"/>
      <c r="B5" s="63" t="s">
        <v>209</v>
      </c>
      <c r="C5" s="64" t="s">
        <v>17</v>
      </c>
      <c r="D5" s="61" t="s">
        <v>1</v>
      </c>
      <c r="E5" s="57">
        <v>10210</v>
      </c>
      <c r="F5" s="61" t="s">
        <v>13</v>
      </c>
      <c r="G5" s="52" t="s">
        <v>210</v>
      </c>
      <c r="H5" s="49" t="s">
        <v>18</v>
      </c>
      <c r="I5" s="61" t="s">
        <v>1</v>
      </c>
      <c r="J5" s="50"/>
      <c r="K5" s="61" t="s">
        <v>13</v>
      </c>
      <c r="L5" s="62"/>
    </row>
    <row r="6" spans="1:25" s="48" customFormat="1" ht="27.75" customHeight="1">
      <c r="A6" s="60"/>
      <c r="B6" s="63" t="s">
        <v>208</v>
      </c>
      <c r="C6" s="64" t="s">
        <v>17</v>
      </c>
      <c r="D6" s="61" t="s">
        <v>1</v>
      </c>
      <c r="E6" s="57">
        <v>5404</v>
      </c>
      <c r="F6" s="61" t="s">
        <v>13</v>
      </c>
      <c r="G6" s="52" t="s">
        <v>212</v>
      </c>
      <c r="H6" s="49" t="s">
        <v>19</v>
      </c>
      <c r="I6" s="61" t="s">
        <v>1</v>
      </c>
      <c r="J6" s="50"/>
      <c r="K6" s="61" t="s">
        <v>13</v>
      </c>
      <c r="L6" s="62"/>
      <c r="U6" s="48" t="s">
        <v>20</v>
      </c>
      <c r="V6" s="49"/>
      <c r="W6" s="54"/>
      <c r="X6" s="57"/>
      <c r="Y6" s="57"/>
    </row>
    <row r="7" spans="1:12" s="48" customFormat="1" ht="27.75" customHeight="1">
      <c r="A7" s="60"/>
      <c r="B7" s="63" t="s">
        <v>207</v>
      </c>
      <c r="C7" s="64" t="s">
        <v>17</v>
      </c>
      <c r="D7" s="61" t="s">
        <v>1</v>
      </c>
      <c r="E7" s="57">
        <v>2202</v>
      </c>
      <c r="F7" s="61" t="s">
        <v>13</v>
      </c>
      <c r="G7" s="52" t="s">
        <v>211</v>
      </c>
      <c r="H7" s="49" t="s">
        <v>21</v>
      </c>
      <c r="I7" s="61" t="s">
        <v>1</v>
      </c>
      <c r="J7" s="50"/>
      <c r="K7" s="61" t="s">
        <v>13</v>
      </c>
      <c r="L7" s="52"/>
    </row>
    <row r="8" spans="2:8" s="48" customFormat="1" ht="22.5" customHeight="1">
      <c r="B8" s="49"/>
      <c r="C8" s="112"/>
      <c r="D8" s="61"/>
      <c r="E8" s="113"/>
      <c r="F8" s="61"/>
      <c r="G8" s="111"/>
      <c r="H8" s="49"/>
    </row>
    <row r="9" spans="1:25" s="32" customFormat="1" ht="29.25" customHeight="1">
      <c r="A9" s="114"/>
      <c r="B9" s="114"/>
      <c r="C9" s="114"/>
      <c r="D9" s="114"/>
      <c r="E9" s="114"/>
      <c r="F9" s="114"/>
      <c r="G9" s="115"/>
      <c r="H9" s="116" t="s">
        <v>22</v>
      </c>
      <c r="I9" s="117"/>
      <c r="J9" s="118"/>
      <c r="K9" s="119"/>
      <c r="L9" s="120"/>
      <c r="M9" s="121" t="s">
        <v>23</v>
      </c>
      <c r="N9" s="122" t="s">
        <v>24</v>
      </c>
      <c r="O9" s="119"/>
      <c r="P9" s="122"/>
      <c r="Q9" s="118"/>
      <c r="R9" s="121" t="s">
        <v>25</v>
      </c>
      <c r="S9" s="123" t="s">
        <v>26</v>
      </c>
      <c r="T9" s="122" t="s">
        <v>27</v>
      </c>
      <c r="U9" s="124"/>
      <c r="V9" s="117"/>
      <c r="W9" s="117"/>
      <c r="X9" s="125" t="s">
        <v>28</v>
      </c>
      <c r="Y9" s="126" t="s">
        <v>29</v>
      </c>
    </row>
    <row r="10" spans="1:25" s="32" customFormat="1" ht="29.25" customHeight="1">
      <c r="A10" s="21" t="s">
        <v>30</v>
      </c>
      <c r="B10" s="21" t="s">
        <v>31</v>
      </c>
      <c r="C10" s="21" t="s">
        <v>32</v>
      </c>
      <c r="D10" s="21" t="s">
        <v>1</v>
      </c>
      <c r="E10" s="21" t="s">
        <v>33</v>
      </c>
      <c r="F10" s="21" t="s">
        <v>34</v>
      </c>
      <c r="G10" s="21" t="s">
        <v>35</v>
      </c>
      <c r="H10" s="22" t="str">
        <f>B5</f>
        <v>H</v>
      </c>
      <c r="I10" s="22" t="str">
        <f>B6</f>
        <v>C</v>
      </c>
      <c r="J10" s="22" t="str">
        <f>B7</f>
        <v>B</v>
      </c>
      <c r="K10" s="23" t="s">
        <v>36</v>
      </c>
      <c r="L10" s="23" t="s">
        <v>37</v>
      </c>
      <c r="M10" s="24" t="s">
        <v>30</v>
      </c>
      <c r="N10" s="25" t="s">
        <v>38</v>
      </c>
      <c r="O10" s="23" t="s">
        <v>39</v>
      </c>
      <c r="P10" s="23" t="s">
        <v>40</v>
      </c>
      <c r="Q10" s="26" t="s">
        <v>41</v>
      </c>
      <c r="R10" s="27" t="s">
        <v>42</v>
      </c>
      <c r="S10" s="28" t="s">
        <v>30</v>
      </c>
      <c r="T10" s="29" t="s">
        <v>38</v>
      </c>
      <c r="U10" s="29" t="s">
        <v>39</v>
      </c>
      <c r="V10" s="23" t="s">
        <v>40</v>
      </c>
      <c r="W10" s="30" t="s">
        <v>41</v>
      </c>
      <c r="X10" s="27" t="s">
        <v>37</v>
      </c>
      <c r="Y10" s="31"/>
    </row>
    <row r="11" spans="1:25" s="46" customFormat="1" ht="29.25" customHeight="1">
      <c r="A11" s="33"/>
      <c r="B11" s="130">
        <v>1</v>
      </c>
      <c r="C11" s="34" t="s">
        <v>124</v>
      </c>
      <c r="D11" s="33" t="s">
        <v>125</v>
      </c>
      <c r="E11" s="35" t="s">
        <v>126</v>
      </c>
      <c r="F11" s="33" t="s">
        <v>127</v>
      </c>
      <c r="G11" s="36" t="s">
        <v>128</v>
      </c>
      <c r="H11" s="37">
        <v>61.04</v>
      </c>
      <c r="I11" s="37">
        <v>61.67</v>
      </c>
      <c r="J11" s="37">
        <v>63.13</v>
      </c>
      <c r="K11" s="82">
        <f aca="true" t="shared" si="0" ref="K11:K23">(H11+I11+J11)/3</f>
        <v>61.946666666666665</v>
      </c>
      <c r="L11" s="83">
        <f aca="true" t="shared" si="1" ref="L11:L23">(100-K11)*1.5</f>
        <v>57.08</v>
      </c>
      <c r="M11" s="39">
        <v>6</v>
      </c>
      <c r="N11" s="37"/>
      <c r="O11" s="38"/>
      <c r="P11" s="40"/>
      <c r="Q11" s="38">
        <f aca="true" t="shared" si="2" ref="Q11:Q23">SUM(O11,P11)</f>
        <v>0</v>
      </c>
      <c r="R11" s="41">
        <f aca="true" t="shared" si="3" ref="R11:R23">SUM(L11,Q11)</f>
        <v>57.08</v>
      </c>
      <c r="S11" s="42"/>
      <c r="T11" s="37"/>
      <c r="U11" s="38"/>
      <c r="V11" s="40"/>
      <c r="W11" s="43">
        <f aca="true" t="shared" si="4" ref="W11:W23">SUM(U11:V11)</f>
        <v>0</v>
      </c>
      <c r="X11" s="44">
        <f aca="true" t="shared" si="5" ref="X11:X23">SUM(L11,Q11,W11)</f>
        <v>57.08</v>
      </c>
      <c r="Y11" s="45"/>
    </row>
    <row r="12" spans="1:25" s="46" customFormat="1" ht="29.25" customHeight="1">
      <c r="A12" s="33"/>
      <c r="B12" s="130">
        <v>2</v>
      </c>
      <c r="C12" s="34" t="s">
        <v>131</v>
      </c>
      <c r="D12" s="33" t="s">
        <v>132</v>
      </c>
      <c r="E12" s="35" t="s">
        <v>133</v>
      </c>
      <c r="F12" s="33" t="s">
        <v>134</v>
      </c>
      <c r="G12" s="36" t="s">
        <v>135</v>
      </c>
      <c r="H12" s="37">
        <v>59.58</v>
      </c>
      <c r="I12" s="37">
        <v>60</v>
      </c>
      <c r="J12" s="37">
        <v>61.04</v>
      </c>
      <c r="K12" s="82">
        <f t="shared" si="0"/>
        <v>60.20666666666667</v>
      </c>
      <c r="L12" s="83">
        <f t="shared" si="1"/>
        <v>59.69</v>
      </c>
      <c r="M12" s="39">
        <v>11</v>
      </c>
      <c r="N12" s="37"/>
      <c r="O12" s="38"/>
      <c r="P12" s="40"/>
      <c r="Q12" s="38">
        <f t="shared" si="2"/>
        <v>0</v>
      </c>
      <c r="R12" s="41">
        <f t="shared" si="3"/>
        <v>59.69</v>
      </c>
      <c r="S12" s="42"/>
      <c r="T12" s="37"/>
      <c r="U12" s="38"/>
      <c r="V12" s="40"/>
      <c r="W12" s="43">
        <f t="shared" si="4"/>
        <v>0</v>
      </c>
      <c r="X12" s="44">
        <f t="shared" si="5"/>
        <v>59.69</v>
      </c>
      <c r="Y12" s="45"/>
    </row>
    <row r="13" spans="1:25" s="46" customFormat="1" ht="29.25" customHeight="1">
      <c r="A13" s="33"/>
      <c r="B13" s="130">
        <v>3</v>
      </c>
      <c r="C13" s="34" t="s">
        <v>153</v>
      </c>
      <c r="D13" s="33" t="s">
        <v>154</v>
      </c>
      <c r="E13" s="35" t="s">
        <v>155</v>
      </c>
      <c r="F13" s="33" t="s">
        <v>156</v>
      </c>
      <c r="G13" s="36" t="s">
        <v>152</v>
      </c>
      <c r="H13" s="37">
        <v>61.46</v>
      </c>
      <c r="I13" s="37">
        <v>58.75</v>
      </c>
      <c r="J13" s="37">
        <v>61.25</v>
      </c>
      <c r="K13" s="82">
        <f t="shared" si="0"/>
        <v>60.48666666666667</v>
      </c>
      <c r="L13" s="83">
        <f t="shared" si="1"/>
        <v>59.269999999999996</v>
      </c>
      <c r="M13" s="39">
        <v>9</v>
      </c>
      <c r="N13" s="37"/>
      <c r="O13" s="38"/>
      <c r="P13" s="40"/>
      <c r="Q13" s="38">
        <f t="shared" si="2"/>
        <v>0</v>
      </c>
      <c r="R13" s="41">
        <f t="shared" si="3"/>
        <v>59.269999999999996</v>
      </c>
      <c r="S13" s="42"/>
      <c r="T13" s="37"/>
      <c r="U13" s="38"/>
      <c r="V13" s="40"/>
      <c r="W13" s="43">
        <f t="shared" si="4"/>
        <v>0</v>
      </c>
      <c r="X13" s="44">
        <f t="shared" si="5"/>
        <v>59.269999999999996</v>
      </c>
      <c r="Y13" s="45"/>
    </row>
    <row r="14" spans="1:25" s="46" customFormat="1" ht="29.25" customHeight="1">
      <c r="A14" s="33"/>
      <c r="B14" s="130">
        <v>4</v>
      </c>
      <c r="C14" s="34" t="s">
        <v>48</v>
      </c>
      <c r="D14" s="33" t="s">
        <v>49</v>
      </c>
      <c r="E14" s="35" t="s">
        <v>117</v>
      </c>
      <c r="F14" s="33" t="s">
        <v>118</v>
      </c>
      <c r="G14" s="36" t="s">
        <v>52</v>
      </c>
      <c r="H14" s="37">
        <v>63.96</v>
      </c>
      <c r="I14" s="37">
        <v>66.88</v>
      </c>
      <c r="J14" s="37">
        <v>69.79</v>
      </c>
      <c r="K14" s="82">
        <f t="shared" si="0"/>
        <v>66.87666666666667</v>
      </c>
      <c r="L14" s="83">
        <f t="shared" si="1"/>
        <v>49.685</v>
      </c>
      <c r="M14" s="39">
        <v>3</v>
      </c>
      <c r="N14" s="37"/>
      <c r="O14" s="38"/>
      <c r="P14" s="40"/>
      <c r="Q14" s="38">
        <f t="shared" si="2"/>
        <v>0</v>
      </c>
      <c r="R14" s="41">
        <f t="shared" si="3"/>
        <v>49.685</v>
      </c>
      <c r="S14" s="42"/>
      <c r="T14" s="37"/>
      <c r="U14" s="38"/>
      <c r="V14" s="40"/>
      <c r="W14" s="43">
        <f t="shared" si="4"/>
        <v>0</v>
      </c>
      <c r="X14" s="44">
        <f t="shared" si="5"/>
        <v>49.685</v>
      </c>
      <c r="Y14" s="45"/>
    </row>
    <row r="15" spans="1:25" s="46" customFormat="1" ht="29.25" customHeight="1">
      <c r="A15" s="33"/>
      <c r="B15" s="130">
        <v>5</v>
      </c>
      <c r="C15" s="34" t="s">
        <v>138</v>
      </c>
      <c r="D15" s="33" t="s">
        <v>139</v>
      </c>
      <c r="E15" s="35" t="s">
        <v>140</v>
      </c>
      <c r="F15" s="33" t="s">
        <v>141</v>
      </c>
      <c r="G15" s="36" t="s">
        <v>142</v>
      </c>
      <c r="H15" s="37">
        <v>59.17</v>
      </c>
      <c r="I15" s="37">
        <v>56.46</v>
      </c>
      <c r="J15" s="37">
        <v>57.92</v>
      </c>
      <c r="K15" s="82">
        <f t="shared" si="0"/>
        <v>57.85</v>
      </c>
      <c r="L15" s="83">
        <f t="shared" si="1"/>
        <v>63.224999999999994</v>
      </c>
      <c r="M15" s="39">
        <v>13</v>
      </c>
      <c r="N15" s="37"/>
      <c r="O15" s="38"/>
      <c r="P15" s="40"/>
      <c r="Q15" s="38">
        <f t="shared" si="2"/>
        <v>0</v>
      </c>
      <c r="R15" s="41">
        <f t="shared" si="3"/>
        <v>63.224999999999994</v>
      </c>
      <c r="S15" s="42"/>
      <c r="T15" s="37"/>
      <c r="U15" s="38"/>
      <c r="V15" s="40"/>
      <c r="W15" s="43">
        <f t="shared" si="4"/>
        <v>0</v>
      </c>
      <c r="X15" s="44">
        <f t="shared" si="5"/>
        <v>63.224999999999994</v>
      </c>
      <c r="Y15" s="45"/>
    </row>
    <row r="16" spans="1:25" s="46" customFormat="1" ht="29.25" customHeight="1">
      <c r="A16" s="33"/>
      <c r="B16" s="130">
        <v>6</v>
      </c>
      <c r="C16" s="34" t="s">
        <v>112</v>
      </c>
      <c r="D16" s="33" t="s">
        <v>113</v>
      </c>
      <c r="E16" s="35" t="s">
        <v>114</v>
      </c>
      <c r="F16" s="33" t="s">
        <v>115</v>
      </c>
      <c r="G16" s="36" t="s">
        <v>116</v>
      </c>
      <c r="H16" s="37">
        <v>60.21</v>
      </c>
      <c r="I16" s="37">
        <v>60.83</v>
      </c>
      <c r="J16" s="37">
        <v>64.79</v>
      </c>
      <c r="K16" s="82">
        <f t="shared" si="0"/>
        <v>61.94333333333333</v>
      </c>
      <c r="L16" s="83">
        <f t="shared" si="1"/>
        <v>57.08500000000001</v>
      </c>
      <c r="M16" s="39">
        <v>7</v>
      </c>
      <c r="N16" s="37"/>
      <c r="O16" s="38"/>
      <c r="P16" s="40"/>
      <c r="Q16" s="38">
        <f t="shared" si="2"/>
        <v>0</v>
      </c>
      <c r="R16" s="41">
        <f t="shared" si="3"/>
        <v>57.08500000000001</v>
      </c>
      <c r="S16" s="42"/>
      <c r="T16" s="37"/>
      <c r="U16" s="38"/>
      <c r="V16" s="40"/>
      <c r="W16" s="43">
        <f t="shared" si="4"/>
        <v>0</v>
      </c>
      <c r="X16" s="44">
        <f t="shared" si="5"/>
        <v>57.08500000000001</v>
      </c>
      <c r="Y16" s="45"/>
    </row>
    <row r="17" spans="1:25" s="46" customFormat="1" ht="29.25" customHeight="1">
      <c r="A17" s="33"/>
      <c r="B17" s="130">
        <v>7</v>
      </c>
      <c r="C17" s="34" t="s">
        <v>143</v>
      </c>
      <c r="D17" s="33" t="s">
        <v>144</v>
      </c>
      <c r="E17" s="35" t="s">
        <v>145</v>
      </c>
      <c r="F17" s="33" t="s">
        <v>146</v>
      </c>
      <c r="G17" s="36" t="s">
        <v>147</v>
      </c>
      <c r="H17" s="37">
        <v>63.13</v>
      </c>
      <c r="I17" s="37">
        <v>60.63</v>
      </c>
      <c r="J17" s="37">
        <v>64.38</v>
      </c>
      <c r="K17" s="82">
        <f t="shared" si="0"/>
        <v>62.71333333333333</v>
      </c>
      <c r="L17" s="83">
        <f t="shared" si="1"/>
        <v>55.93000000000001</v>
      </c>
      <c r="M17" s="39">
        <v>5</v>
      </c>
      <c r="N17" s="37"/>
      <c r="O17" s="38"/>
      <c r="P17" s="40"/>
      <c r="Q17" s="38">
        <f t="shared" si="2"/>
        <v>0</v>
      </c>
      <c r="R17" s="41">
        <f t="shared" si="3"/>
        <v>55.93000000000001</v>
      </c>
      <c r="S17" s="42"/>
      <c r="T17" s="37"/>
      <c r="U17" s="38"/>
      <c r="V17" s="40"/>
      <c r="W17" s="43">
        <f t="shared" si="4"/>
        <v>0</v>
      </c>
      <c r="X17" s="44">
        <f t="shared" si="5"/>
        <v>55.93000000000001</v>
      </c>
      <c r="Y17" s="45"/>
    </row>
    <row r="18" spans="1:25" s="46" customFormat="1" ht="29.25" customHeight="1">
      <c r="A18" s="33"/>
      <c r="B18" s="130">
        <v>8</v>
      </c>
      <c r="C18" s="34" t="s">
        <v>148</v>
      </c>
      <c r="D18" s="33" t="s">
        <v>149</v>
      </c>
      <c r="E18" s="35" t="s">
        <v>150</v>
      </c>
      <c r="F18" s="33" t="s">
        <v>151</v>
      </c>
      <c r="G18" s="36" t="s">
        <v>152</v>
      </c>
      <c r="H18" s="37">
        <v>63.13</v>
      </c>
      <c r="I18" s="37">
        <v>65</v>
      </c>
      <c r="J18" s="37">
        <v>70.21</v>
      </c>
      <c r="K18" s="82">
        <f t="shared" si="0"/>
        <v>66.11333333333333</v>
      </c>
      <c r="L18" s="83">
        <f t="shared" si="1"/>
        <v>50.830000000000005</v>
      </c>
      <c r="M18" s="39">
        <v>4</v>
      </c>
      <c r="N18" s="37"/>
      <c r="O18" s="38"/>
      <c r="P18" s="40"/>
      <c r="Q18" s="38">
        <f t="shared" si="2"/>
        <v>0</v>
      </c>
      <c r="R18" s="41">
        <f t="shared" si="3"/>
        <v>50.830000000000005</v>
      </c>
      <c r="S18" s="42"/>
      <c r="T18" s="37"/>
      <c r="U18" s="38"/>
      <c r="V18" s="40"/>
      <c r="W18" s="43">
        <f t="shared" si="4"/>
        <v>0</v>
      </c>
      <c r="X18" s="44">
        <f t="shared" si="5"/>
        <v>50.830000000000005</v>
      </c>
      <c r="Y18" s="45"/>
    </row>
    <row r="19" spans="1:25" s="46" customFormat="1" ht="29.25" customHeight="1">
      <c r="A19" s="33"/>
      <c r="B19" s="130">
        <v>9</v>
      </c>
      <c r="C19" s="34" t="s">
        <v>119</v>
      </c>
      <c r="D19" s="33" t="s">
        <v>120</v>
      </c>
      <c r="E19" s="35" t="s">
        <v>121</v>
      </c>
      <c r="F19" s="33" t="s">
        <v>122</v>
      </c>
      <c r="G19" s="36" t="s">
        <v>123</v>
      </c>
      <c r="H19" s="37">
        <v>57.92</v>
      </c>
      <c r="I19" s="37">
        <v>56.46</v>
      </c>
      <c r="J19" s="37">
        <v>61.67</v>
      </c>
      <c r="K19" s="82">
        <f t="shared" si="0"/>
        <v>58.68333333333334</v>
      </c>
      <c r="L19" s="83">
        <f t="shared" si="1"/>
        <v>61.974999999999994</v>
      </c>
      <c r="M19" s="39">
        <v>12</v>
      </c>
      <c r="N19" s="37"/>
      <c r="O19" s="38"/>
      <c r="P19" s="40"/>
      <c r="Q19" s="38">
        <f t="shared" si="2"/>
        <v>0</v>
      </c>
      <c r="R19" s="41">
        <f t="shared" si="3"/>
        <v>61.974999999999994</v>
      </c>
      <c r="S19" s="42"/>
      <c r="T19" s="37"/>
      <c r="U19" s="38"/>
      <c r="V19" s="40"/>
      <c r="W19" s="43">
        <f t="shared" si="4"/>
        <v>0</v>
      </c>
      <c r="X19" s="44">
        <f t="shared" si="5"/>
        <v>61.974999999999994</v>
      </c>
      <c r="Y19" s="45"/>
    </row>
    <row r="20" spans="1:25" s="46" customFormat="1" ht="29.25" customHeight="1">
      <c r="A20" s="33"/>
      <c r="B20" s="130">
        <v>10</v>
      </c>
      <c r="C20" s="34" t="s">
        <v>63</v>
      </c>
      <c r="D20" s="33" t="s">
        <v>64</v>
      </c>
      <c r="E20" s="35" t="s">
        <v>136</v>
      </c>
      <c r="F20" s="33" t="s">
        <v>137</v>
      </c>
      <c r="G20" s="36" t="s">
        <v>67</v>
      </c>
      <c r="H20" s="37">
        <v>64.58</v>
      </c>
      <c r="I20" s="37">
        <v>69.58</v>
      </c>
      <c r="J20" s="37">
        <v>70</v>
      </c>
      <c r="K20" s="82">
        <f t="shared" si="0"/>
        <v>68.05333333333333</v>
      </c>
      <c r="L20" s="83">
        <f t="shared" si="1"/>
        <v>47.92000000000001</v>
      </c>
      <c r="M20" s="39">
        <v>2</v>
      </c>
      <c r="N20" s="37"/>
      <c r="O20" s="38"/>
      <c r="P20" s="40"/>
      <c r="Q20" s="38">
        <f t="shared" si="2"/>
        <v>0</v>
      </c>
      <c r="R20" s="41">
        <f t="shared" si="3"/>
        <v>47.92000000000001</v>
      </c>
      <c r="S20" s="42"/>
      <c r="T20" s="37"/>
      <c r="U20" s="38"/>
      <c r="V20" s="40"/>
      <c r="W20" s="43">
        <f t="shared" si="4"/>
        <v>0</v>
      </c>
      <c r="X20" s="44">
        <f t="shared" si="5"/>
        <v>47.92000000000001</v>
      </c>
      <c r="Y20" s="45"/>
    </row>
    <row r="21" spans="1:25" s="46" customFormat="1" ht="29.25" customHeight="1">
      <c r="A21" s="33"/>
      <c r="B21" s="130">
        <v>11</v>
      </c>
      <c r="C21" s="34" t="s">
        <v>124</v>
      </c>
      <c r="D21" s="33" t="s">
        <v>125</v>
      </c>
      <c r="E21" s="35" t="s">
        <v>129</v>
      </c>
      <c r="F21" s="33" t="s">
        <v>130</v>
      </c>
      <c r="G21" s="36" t="s">
        <v>128</v>
      </c>
      <c r="H21" s="37">
        <v>60</v>
      </c>
      <c r="I21" s="37">
        <v>58.13</v>
      </c>
      <c r="J21" s="37">
        <v>63.33</v>
      </c>
      <c r="K21" s="82">
        <f t="shared" si="0"/>
        <v>60.48666666666666</v>
      </c>
      <c r="L21" s="83">
        <f t="shared" si="1"/>
        <v>59.27000000000001</v>
      </c>
      <c r="M21" s="39">
        <v>10</v>
      </c>
      <c r="N21" s="37"/>
      <c r="O21" s="38"/>
      <c r="P21" s="40"/>
      <c r="Q21" s="38">
        <f t="shared" si="2"/>
        <v>0</v>
      </c>
      <c r="R21" s="41">
        <f t="shared" si="3"/>
        <v>59.27000000000001</v>
      </c>
      <c r="S21" s="42"/>
      <c r="T21" s="37"/>
      <c r="U21" s="38"/>
      <c r="V21" s="40"/>
      <c r="W21" s="43">
        <f t="shared" si="4"/>
        <v>0</v>
      </c>
      <c r="X21" s="44">
        <f t="shared" si="5"/>
        <v>59.27000000000001</v>
      </c>
      <c r="Y21" s="45"/>
    </row>
    <row r="22" spans="1:25" s="46" customFormat="1" ht="29.25" customHeight="1">
      <c r="A22" s="33"/>
      <c r="B22" s="130">
        <v>12</v>
      </c>
      <c r="C22" s="34" t="s">
        <v>103</v>
      </c>
      <c r="D22" s="33" t="s">
        <v>104</v>
      </c>
      <c r="E22" s="35" t="s">
        <v>105</v>
      </c>
      <c r="F22" s="33" t="s">
        <v>106</v>
      </c>
      <c r="G22" s="36" t="s">
        <v>107</v>
      </c>
      <c r="H22" s="37">
        <v>68.33</v>
      </c>
      <c r="I22" s="37">
        <v>66.25</v>
      </c>
      <c r="J22" s="37">
        <v>71.67</v>
      </c>
      <c r="K22" s="82">
        <f t="shared" si="0"/>
        <v>68.75</v>
      </c>
      <c r="L22" s="83">
        <f t="shared" si="1"/>
        <v>46.875</v>
      </c>
      <c r="M22" s="39">
        <v>1</v>
      </c>
      <c r="N22" s="37"/>
      <c r="O22" s="38"/>
      <c r="P22" s="40"/>
      <c r="Q22" s="38">
        <f t="shared" si="2"/>
        <v>0</v>
      </c>
      <c r="R22" s="41">
        <f t="shared" si="3"/>
        <v>46.875</v>
      </c>
      <c r="S22" s="42"/>
      <c r="T22" s="37"/>
      <c r="U22" s="38"/>
      <c r="V22" s="40"/>
      <c r="W22" s="43">
        <f t="shared" si="4"/>
        <v>0</v>
      </c>
      <c r="X22" s="44">
        <f t="shared" si="5"/>
        <v>46.875</v>
      </c>
      <c r="Y22" s="45"/>
    </row>
    <row r="23" spans="1:25" s="46" customFormat="1" ht="29.25" customHeight="1">
      <c r="A23" s="33"/>
      <c r="B23" s="130">
        <v>13</v>
      </c>
      <c r="C23" s="34" t="s">
        <v>159</v>
      </c>
      <c r="D23" s="33" t="s">
        <v>160</v>
      </c>
      <c r="E23" s="35" t="s">
        <v>161</v>
      </c>
      <c r="F23" s="33" t="s">
        <v>162</v>
      </c>
      <c r="G23" s="36" t="s">
        <v>163</v>
      </c>
      <c r="H23" s="37">
        <v>63.13</v>
      </c>
      <c r="I23" s="37">
        <v>59.17</v>
      </c>
      <c r="J23" s="37">
        <v>63.13</v>
      </c>
      <c r="K23" s="82">
        <f t="shared" si="0"/>
        <v>61.81</v>
      </c>
      <c r="L23" s="83">
        <f t="shared" si="1"/>
        <v>57.285</v>
      </c>
      <c r="M23" s="39">
        <v>8</v>
      </c>
      <c r="N23" s="37"/>
      <c r="O23" s="38"/>
      <c r="P23" s="40"/>
      <c r="Q23" s="38">
        <f t="shared" si="2"/>
        <v>0</v>
      </c>
      <c r="R23" s="41">
        <f t="shared" si="3"/>
        <v>57.285</v>
      </c>
      <c r="S23" s="42"/>
      <c r="T23" s="37"/>
      <c r="U23" s="38"/>
      <c r="V23" s="40"/>
      <c r="W23" s="43">
        <f t="shared" si="4"/>
        <v>0</v>
      </c>
      <c r="X23" s="44">
        <f t="shared" si="5"/>
        <v>57.285</v>
      </c>
      <c r="Y23" s="45"/>
    </row>
  </sheetData>
  <sheetProtection/>
  <printOptions horizontalCentered="1"/>
  <pageMargins left="0.6692913385826772" right="0.49" top="0.6692913385826772" bottom="0.6692913385826772" header="0" footer="0"/>
  <pageSetup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7">
      <selection activeCell="K11" sqref="K11:L11"/>
    </sheetView>
  </sheetViews>
  <sheetFormatPr defaultColWidth="9.75390625" defaultRowHeight="18" customHeight="1"/>
  <cols>
    <col min="1" max="2" width="6.75390625" style="0" customWidth="1"/>
    <col min="3" max="3" width="16.125" style="0" customWidth="1"/>
    <col min="4" max="4" width="9.25390625" style="0" customWidth="1"/>
    <col min="5" max="5" width="20.25390625" style="19" customWidth="1"/>
    <col min="6" max="6" width="9.125" style="0" customWidth="1"/>
    <col min="7" max="7" width="23.37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5" width="8.75390625" style="0" customWidth="1"/>
  </cols>
  <sheetData>
    <row r="1" s="48" customFormat="1" ht="30.75" customHeight="1">
      <c r="A1" s="47"/>
    </row>
    <row r="2" spans="2:25" s="48" customFormat="1" ht="30.75" customHeight="1">
      <c r="B2" s="49" t="s">
        <v>2</v>
      </c>
      <c r="C2" s="50">
        <v>1849</v>
      </c>
      <c r="E2" s="49" t="s">
        <v>3</v>
      </c>
      <c r="F2" s="50">
        <v>5</v>
      </c>
      <c r="G2" s="49" t="s">
        <v>4</v>
      </c>
      <c r="H2" s="51" t="s">
        <v>5</v>
      </c>
      <c r="I2" s="52"/>
      <c r="J2" s="53"/>
      <c r="P2" s="53"/>
      <c r="T2" s="48" t="s">
        <v>6</v>
      </c>
      <c r="V2" s="54"/>
      <c r="W2" s="52"/>
      <c r="X2" s="52"/>
      <c r="Y2" s="52"/>
    </row>
    <row r="3" spans="1:25" s="103" customFormat="1" ht="40.5" customHeight="1">
      <c r="A3" s="102"/>
      <c r="C3" s="104" t="s">
        <v>7</v>
      </c>
      <c r="D3" s="94" t="s">
        <v>0</v>
      </c>
      <c r="E3" s="105"/>
      <c r="F3" s="105"/>
      <c r="G3" s="106"/>
      <c r="H3" s="107"/>
      <c r="I3" s="107"/>
      <c r="J3" s="107"/>
      <c r="K3" s="104" t="s">
        <v>8</v>
      </c>
      <c r="L3" s="108">
        <v>5</v>
      </c>
      <c r="M3" s="103" t="s">
        <v>9</v>
      </c>
      <c r="N3" s="107"/>
      <c r="O3" s="104" t="s">
        <v>10</v>
      </c>
      <c r="P3" s="109" t="s">
        <v>157</v>
      </c>
      <c r="Q3" s="105"/>
      <c r="T3" s="107"/>
      <c r="W3" s="104"/>
      <c r="Y3" s="107"/>
    </row>
    <row r="4" spans="1:25" s="48" customFormat="1" ht="30.75" customHeight="1">
      <c r="A4" s="60"/>
      <c r="H4" s="49" t="s">
        <v>12</v>
      </c>
      <c r="I4" s="64" t="s">
        <v>1</v>
      </c>
      <c r="J4" s="50"/>
      <c r="K4" s="61" t="s">
        <v>13</v>
      </c>
      <c r="L4" s="62"/>
      <c r="O4" s="49" t="s">
        <v>14</v>
      </c>
      <c r="P4" s="54" t="s">
        <v>158</v>
      </c>
      <c r="Q4" s="52"/>
      <c r="T4" s="48" t="s">
        <v>16</v>
      </c>
      <c r="V4" s="54"/>
      <c r="W4" s="52"/>
      <c r="X4" s="52"/>
      <c r="Y4" s="52"/>
    </row>
    <row r="5" spans="1:12" s="48" customFormat="1" ht="30.75" customHeight="1">
      <c r="A5" s="60"/>
      <c r="B5" s="63" t="s">
        <v>209</v>
      </c>
      <c r="C5" s="64" t="s">
        <v>17</v>
      </c>
      <c r="D5" s="64" t="s">
        <v>1</v>
      </c>
      <c r="E5" s="57">
        <v>10210</v>
      </c>
      <c r="F5" s="61" t="s">
        <v>13</v>
      </c>
      <c r="G5" s="52" t="s">
        <v>210</v>
      </c>
      <c r="H5" s="49" t="s">
        <v>18</v>
      </c>
      <c r="I5" s="64" t="s">
        <v>1</v>
      </c>
      <c r="J5" s="50"/>
      <c r="K5" s="61" t="s">
        <v>13</v>
      </c>
      <c r="L5" s="62"/>
    </row>
    <row r="6" spans="1:25" s="48" customFormat="1" ht="30.75" customHeight="1">
      <c r="A6" s="60"/>
      <c r="B6" s="63" t="s">
        <v>208</v>
      </c>
      <c r="C6" s="64" t="s">
        <v>17</v>
      </c>
      <c r="D6" s="64" t="s">
        <v>1</v>
      </c>
      <c r="E6" s="57">
        <v>2202</v>
      </c>
      <c r="F6" s="61" t="s">
        <v>13</v>
      </c>
      <c r="G6" s="52" t="s">
        <v>211</v>
      </c>
      <c r="H6" s="49" t="s">
        <v>19</v>
      </c>
      <c r="I6" s="64" t="s">
        <v>1</v>
      </c>
      <c r="J6" s="50"/>
      <c r="K6" s="61" t="s">
        <v>13</v>
      </c>
      <c r="L6" s="62"/>
      <c r="U6" s="48" t="s">
        <v>20</v>
      </c>
      <c r="V6" s="49"/>
      <c r="W6" s="54"/>
      <c r="X6" s="57"/>
      <c r="Y6" s="57"/>
    </row>
    <row r="7" spans="1:12" s="48" customFormat="1" ht="30.75" customHeight="1">
      <c r="A7" s="60"/>
      <c r="B7" s="63" t="s">
        <v>207</v>
      </c>
      <c r="C7" s="64" t="s">
        <v>17</v>
      </c>
      <c r="D7" s="64" t="s">
        <v>1</v>
      </c>
      <c r="E7" s="57">
        <v>5404</v>
      </c>
      <c r="F7" s="61" t="s">
        <v>13</v>
      </c>
      <c r="G7" s="52" t="s">
        <v>212</v>
      </c>
      <c r="H7" s="49" t="s">
        <v>21</v>
      </c>
      <c r="I7" s="64" t="s">
        <v>1</v>
      </c>
      <c r="J7" s="50"/>
      <c r="K7" s="61" t="s">
        <v>13</v>
      </c>
      <c r="L7" s="52"/>
    </row>
    <row r="8" spans="2:8" s="2" customFormat="1" ht="35.25" customHeight="1">
      <c r="B8" s="3"/>
      <c r="C8" s="18"/>
      <c r="D8" s="4"/>
      <c r="E8" s="9"/>
      <c r="F8" s="4"/>
      <c r="H8" s="3"/>
    </row>
    <row r="9" spans="1:25" s="6" customFormat="1" ht="27" customHeight="1">
      <c r="A9" s="5"/>
      <c r="B9" s="5"/>
      <c r="C9" s="5"/>
      <c r="D9" s="5"/>
      <c r="E9" s="5"/>
      <c r="F9" s="5"/>
      <c r="G9" s="5"/>
      <c r="H9" s="7" t="s">
        <v>22</v>
      </c>
      <c r="I9" s="10"/>
      <c r="J9" s="12"/>
      <c r="K9" s="13"/>
      <c r="L9" s="11"/>
      <c r="M9" s="14" t="s">
        <v>23</v>
      </c>
      <c r="N9" s="8" t="s">
        <v>24</v>
      </c>
      <c r="O9" s="13"/>
      <c r="P9" s="8"/>
      <c r="Q9" s="12"/>
      <c r="R9" s="14" t="s">
        <v>25</v>
      </c>
      <c r="S9" s="15" t="s">
        <v>26</v>
      </c>
      <c r="T9" s="8" t="s">
        <v>27</v>
      </c>
      <c r="U9" s="16"/>
      <c r="V9" s="10"/>
      <c r="W9" s="10"/>
      <c r="X9" s="128" t="s">
        <v>28</v>
      </c>
      <c r="Y9" s="17" t="s">
        <v>29</v>
      </c>
    </row>
    <row r="10" spans="1:25" s="76" customFormat="1" ht="48.75" customHeight="1">
      <c r="A10" s="65" t="s">
        <v>30</v>
      </c>
      <c r="B10" s="65" t="s">
        <v>31</v>
      </c>
      <c r="C10" s="65" t="s">
        <v>32</v>
      </c>
      <c r="D10" s="65" t="s">
        <v>1</v>
      </c>
      <c r="E10" s="65" t="s">
        <v>33</v>
      </c>
      <c r="F10" s="65" t="s">
        <v>34</v>
      </c>
      <c r="G10" s="65" t="s">
        <v>35</v>
      </c>
      <c r="H10" s="66" t="s">
        <v>209</v>
      </c>
      <c r="I10" s="66" t="s">
        <v>208</v>
      </c>
      <c r="J10" s="66" t="s">
        <v>207</v>
      </c>
      <c r="K10" s="67" t="s">
        <v>36</v>
      </c>
      <c r="L10" s="67" t="s">
        <v>37</v>
      </c>
      <c r="M10" s="68" t="s">
        <v>30</v>
      </c>
      <c r="N10" s="69" t="s">
        <v>38</v>
      </c>
      <c r="O10" s="67" t="s">
        <v>213</v>
      </c>
      <c r="P10" s="67" t="s">
        <v>40</v>
      </c>
      <c r="Q10" s="70" t="s">
        <v>41</v>
      </c>
      <c r="R10" s="71" t="s">
        <v>42</v>
      </c>
      <c r="S10" s="72" t="s">
        <v>30</v>
      </c>
      <c r="T10" s="73" t="s">
        <v>38</v>
      </c>
      <c r="U10" s="73" t="s">
        <v>213</v>
      </c>
      <c r="V10" s="67" t="s">
        <v>40</v>
      </c>
      <c r="W10" s="74" t="s">
        <v>41</v>
      </c>
      <c r="X10" s="129" t="s">
        <v>37</v>
      </c>
      <c r="Y10" s="75"/>
    </row>
    <row r="11" spans="1:25" s="91" customFormat="1" ht="48.75" customHeight="1">
      <c r="A11" s="77"/>
      <c r="B11" s="78">
        <v>1</v>
      </c>
      <c r="C11" s="79" t="s">
        <v>153</v>
      </c>
      <c r="D11" s="77" t="s">
        <v>154</v>
      </c>
      <c r="E11" s="80" t="s">
        <v>179</v>
      </c>
      <c r="F11" s="77" t="s">
        <v>180</v>
      </c>
      <c r="G11" s="81" t="s">
        <v>152</v>
      </c>
      <c r="H11" s="82">
        <v>59.52</v>
      </c>
      <c r="I11" s="82">
        <v>57.14</v>
      </c>
      <c r="J11" s="82">
        <v>62.14</v>
      </c>
      <c r="K11" s="82">
        <f aca="true" t="shared" si="0" ref="K11:K18">(H11+I11+J11)/3</f>
        <v>59.6</v>
      </c>
      <c r="L11" s="83">
        <f aca="true" t="shared" si="1" ref="L11:L18">(100-K11)*1.5</f>
        <v>60.599999999999994</v>
      </c>
      <c r="M11" s="84">
        <v>7</v>
      </c>
      <c r="N11" s="82"/>
      <c r="O11" s="83"/>
      <c r="P11" s="85"/>
      <c r="Q11" s="83">
        <f aca="true" t="shared" si="2" ref="Q11:Q18">SUM(O11,P11)</f>
        <v>0</v>
      </c>
      <c r="R11" s="86">
        <f aca="true" t="shared" si="3" ref="R11:R18">SUM(L11,Q11)</f>
        <v>60.599999999999994</v>
      </c>
      <c r="S11" s="87"/>
      <c r="T11" s="82"/>
      <c r="U11" s="83"/>
      <c r="V11" s="85"/>
      <c r="W11" s="88">
        <f aca="true" t="shared" si="4" ref="W11:W18">SUM(U11:V11)</f>
        <v>0</v>
      </c>
      <c r="X11" s="89">
        <f aca="true" t="shared" si="5" ref="X11:X18">SUM(L11,Q11,W11)</f>
        <v>60.599999999999994</v>
      </c>
      <c r="Y11" s="90"/>
    </row>
    <row r="12" spans="1:25" s="91" customFormat="1" ht="48.75" customHeight="1">
      <c r="A12" s="77"/>
      <c r="B12" s="78">
        <v>2</v>
      </c>
      <c r="C12" s="79" t="s">
        <v>168</v>
      </c>
      <c r="D12" s="77" t="s">
        <v>169</v>
      </c>
      <c r="E12" s="80" t="s">
        <v>170</v>
      </c>
      <c r="F12" s="77" t="s">
        <v>171</v>
      </c>
      <c r="G12" s="81" t="s">
        <v>172</v>
      </c>
      <c r="H12" s="82">
        <v>59.52</v>
      </c>
      <c r="I12" s="82">
        <v>64.52</v>
      </c>
      <c r="J12" s="82">
        <v>62.38</v>
      </c>
      <c r="K12" s="82">
        <f t="shared" si="0"/>
        <v>62.13999999999999</v>
      </c>
      <c r="L12" s="83">
        <f t="shared" si="1"/>
        <v>56.790000000000006</v>
      </c>
      <c r="M12" s="84">
        <v>3</v>
      </c>
      <c r="N12" s="82"/>
      <c r="O12" s="83"/>
      <c r="P12" s="85"/>
      <c r="Q12" s="83">
        <f t="shared" si="2"/>
        <v>0</v>
      </c>
      <c r="R12" s="86">
        <f t="shared" si="3"/>
        <v>56.790000000000006</v>
      </c>
      <c r="S12" s="87"/>
      <c r="T12" s="82"/>
      <c r="U12" s="83"/>
      <c r="V12" s="85"/>
      <c r="W12" s="88">
        <f t="shared" si="4"/>
        <v>0</v>
      </c>
      <c r="X12" s="89">
        <f t="shared" si="5"/>
        <v>56.790000000000006</v>
      </c>
      <c r="Y12" s="90"/>
    </row>
    <row r="13" spans="1:25" s="91" customFormat="1" ht="48.75" customHeight="1">
      <c r="A13" s="77"/>
      <c r="B13" s="78">
        <v>3</v>
      </c>
      <c r="C13" s="79" t="s">
        <v>181</v>
      </c>
      <c r="D13" s="77" t="s">
        <v>182</v>
      </c>
      <c r="E13" s="80" t="s">
        <v>183</v>
      </c>
      <c r="F13" s="77" t="s">
        <v>184</v>
      </c>
      <c r="G13" s="81" t="s">
        <v>185</v>
      </c>
      <c r="H13" s="82">
        <v>60.95</v>
      </c>
      <c r="I13" s="82">
        <v>59.05</v>
      </c>
      <c r="J13" s="82">
        <v>60.71</v>
      </c>
      <c r="K13" s="82">
        <f t="shared" si="0"/>
        <v>60.23666666666667</v>
      </c>
      <c r="L13" s="83">
        <f t="shared" si="1"/>
        <v>59.644999999999996</v>
      </c>
      <c r="M13" s="84">
        <v>6</v>
      </c>
      <c r="N13" s="82"/>
      <c r="O13" s="83"/>
      <c r="P13" s="85"/>
      <c r="Q13" s="83">
        <f t="shared" si="2"/>
        <v>0</v>
      </c>
      <c r="R13" s="86">
        <f t="shared" si="3"/>
        <v>59.644999999999996</v>
      </c>
      <c r="S13" s="87"/>
      <c r="T13" s="82"/>
      <c r="U13" s="83"/>
      <c r="V13" s="85"/>
      <c r="W13" s="88">
        <f t="shared" si="4"/>
        <v>0</v>
      </c>
      <c r="X13" s="89">
        <f t="shared" si="5"/>
        <v>59.644999999999996</v>
      </c>
      <c r="Y13" s="90"/>
    </row>
    <row r="14" spans="1:25" s="91" customFormat="1" ht="48.75" customHeight="1">
      <c r="A14" s="77"/>
      <c r="B14" s="78">
        <v>4</v>
      </c>
      <c r="C14" s="79" t="s">
        <v>164</v>
      </c>
      <c r="D14" s="77" t="s">
        <v>165</v>
      </c>
      <c r="E14" s="80" t="s">
        <v>166</v>
      </c>
      <c r="F14" s="77" t="s">
        <v>167</v>
      </c>
      <c r="G14" s="81" t="s">
        <v>57</v>
      </c>
      <c r="H14" s="82">
        <v>57.14</v>
      </c>
      <c r="I14" s="82">
        <v>62.86</v>
      </c>
      <c r="J14" s="82">
        <v>65.48</v>
      </c>
      <c r="K14" s="82">
        <f t="shared" si="0"/>
        <v>61.826666666666675</v>
      </c>
      <c r="L14" s="83">
        <f t="shared" si="1"/>
        <v>57.25999999999999</v>
      </c>
      <c r="M14" s="84">
        <v>5</v>
      </c>
      <c r="N14" s="82"/>
      <c r="O14" s="83"/>
      <c r="P14" s="85"/>
      <c r="Q14" s="83">
        <f t="shared" si="2"/>
        <v>0</v>
      </c>
      <c r="R14" s="86">
        <f t="shared" si="3"/>
        <v>57.25999999999999</v>
      </c>
      <c r="S14" s="87"/>
      <c r="T14" s="82"/>
      <c r="U14" s="83"/>
      <c r="V14" s="85"/>
      <c r="W14" s="88">
        <f t="shared" si="4"/>
        <v>0</v>
      </c>
      <c r="X14" s="89">
        <f t="shared" si="5"/>
        <v>57.25999999999999</v>
      </c>
      <c r="Y14" s="90"/>
    </row>
    <row r="15" spans="1:25" s="91" customFormat="1" ht="48.75" customHeight="1">
      <c r="A15" s="77"/>
      <c r="B15" s="78">
        <v>5</v>
      </c>
      <c r="C15" s="79" t="s">
        <v>186</v>
      </c>
      <c r="D15" s="77" t="s">
        <v>187</v>
      </c>
      <c r="E15" s="80" t="s">
        <v>140</v>
      </c>
      <c r="F15" s="77" t="s">
        <v>141</v>
      </c>
      <c r="G15" s="81" t="s">
        <v>142</v>
      </c>
      <c r="H15" s="82">
        <v>54.76</v>
      </c>
      <c r="I15" s="82">
        <v>54.76</v>
      </c>
      <c r="J15" s="82">
        <v>63.1</v>
      </c>
      <c r="K15" s="82">
        <f t="shared" si="0"/>
        <v>57.54</v>
      </c>
      <c r="L15" s="83">
        <f t="shared" si="1"/>
        <v>63.69</v>
      </c>
      <c r="M15" s="84">
        <v>8</v>
      </c>
      <c r="N15" s="82"/>
      <c r="O15" s="83"/>
      <c r="P15" s="85"/>
      <c r="Q15" s="83">
        <f t="shared" si="2"/>
        <v>0</v>
      </c>
      <c r="R15" s="86">
        <f t="shared" si="3"/>
        <v>63.69</v>
      </c>
      <c r="S15" s="87"/>
      <c r="T15" s="82"/>
      <c r="U15" s="83"/>
      <c r="V15" s="85"/>
      <c r="W15" s="88">
        <f t="shared" si="4"/>
        <v>0</v>
      </c>
      <c r="X15" s="89">
        <f t="shared" si="5"/>
        <v>63.69</v>
      </c>
      <c r="Y15" s="90"/>
    </row>
    <row r="16" spans="1:25" s="91" customFormat="1" ht="48.75" customHeight="1">
      <c r="A16" s="77"/>
      <c r="B16" s="78">
        <v>6</v>
      </c>
      <c r="C16" s="79" t="s">
        <v>94</v>
      </c>
      <c r="D16" s="77" t="s">
        <v>95</v>
      </c>
      <c r="E16" s="80" t="s">
        <v>175</v>
      </c>
      <c r="F16" s="77" t="s">
        <v>176</v>
      </c>
      <c r="G16" s="81" t="s">
        <v>98</v>
      </c>
      <c r="H16" s="82">
        <v>62.62</v>
      </c>
      <c r="I16" s="82">
        <v>60.95</v>
      </c>
      <c r="J16" s="82">
        <v>62.62</v>
      </c>
      <c r="K16" s="82">
        <f t="shared" si="0"/>
        <v>62.06333333333333</v>
      </c>
      <c r="L16" s="83">
        <f t="shared" si="1"/>
        <v>56.905</v>
      </c>
      <c r="M16" s="84">
        <v>4</v>
      </c>
      <c r="N16" s="82"/>
      <c r="O16" s="83"/>
      <c r="P16" s="85"/>
      <c r="Q16" s="83">
        <f t="shared" si="2"/>
        <v>0</v>
      </c>
      <c r="R16" s="86">
        <f t="shared" si="3"/>
        <v>56.905</v>
      </c>
      <c r="S16" s="87"/>
      <c r="T16" s="82"/>
      <c r="U16" s="83"/>
      <c r="V16" s="85"/>
      <c r="W16" s="88">
        <f t="shared" si="4"/>
        <v>0</v>
      </c>
      <c r="X16" s="89">
        <f t="shared" si="5"/>
        <v>56.905</v>
      </c>
      <c r="Y16" s="90"/>
    </row>
    <row r="17" spans="1:25" s="91" customFormat="1" ht="48.75" customHeight="1">
      <c r="A17" s="77"/>
      <c r="B17" s="78">
        <v>7</v>
      </c>
      <c r="C17" s="79" t="s">
        <v>131</v>
      </c>
      <c r="D17" s="77" t="s">
        <v>132</v>
      </c>
      <c r="E17" s="80" t="s">
        <v>173</v>
      </c>
      <c r="F17" s="77" t="s">
        <v>174</v>
      </c>
      <c r="G17" s="81" t="s">
        <v>135</v>
      </c>
      <c r="H17" s="82">
        <v>61.19</v>
      </c>
      <c r="I17" s="82">
        <v>63.81</v>
      </c>
      <c r="J17" s="82">
        <v>62.62</v>
      </c>
      <c r="K17" s="82">
        <f t="shared" si="0"/>
        <v>62.54</v>
      </c>
      <c r="L17" s="83">
        <f t="shared" si="1"/>
        <v>56.19</v>
      </c>
      <c r="M17" s="84">
        <v>2</v>
      </c>
      <c r="N17" s="82"/>
      <c r="O17" s="83"/>
      <c r="P17" s="85"/>
      <c r="Q17" s="83">
        <f t="shared" si="2"/>
        <v>0</v>
      </c>
      <c r="R17" s="86">
        <f t="shared" si="3"/>
        <v>56.19</v>
      </c>
      <c r="S17" s="87"/>
      <c r="T17" s="82"/>
      <c r="U17" s="83"/>
      <c r="V17" s="85"/>
      <c r="W17" s="88">
        <f t="shared" si="4"/>
        <v>0</v>
      </c>
      <c r="X17" s="89">
        <f t="shared" si="5"/>
        <v>56.19</v>
      </c>
      <c r="Y17" s="90"/>
    </row>
    <row r="18" spans="1:25" s="91" customFormat="1" ht="48.75" customHeight="1">
      <c r="A18" s="77"/>
      <c r="B18" s="78">
        <v>8</v>
      </c>
      <c r="C18" s="79" t="s">
        <v>148</v>
      </c>
      <c r="D18" s="77" t="s">
        <v>149</v>
      </c>
      <c r="E18" s="80" t="s">
        <v>177</v>
      </c>
      <c r="F18" s="77" t="s">
        <v>178</v>
      </c>
      <c r="G18" s="81" t="s">
        <v>152</v>
      </c>
      <c r="H18" s="82">
        <v>62.14</v>
      </c>
      <c r="I18" s="82">
        <v>63.1</v>
      </c>
      <c r="J18" s="82">
        <v>64.76</v>
      </c>
      <c r="K18" s="82">
        <f t="shared" si="0"/>
        <v>63.333333333333336</v>
      </c>
      <c r="L18" s="83">
        <f t="shared" si="1"/>
        <v>55</v>
      </c>
      <c r="M18" s="84">
        <v>1</v>
      </c>
      <c r="N18" s="82"/>
      <c r="O18" s="83"/>
      <c r="P18" s="85"/>
      <c r="Q18" s="83">
        <f t="shared" si="2"/>
        <v>0</v>
      </c>
      <c r="R18" s="86">
        <f t="shared" si="3"/>
        <v>55</v>
      </c>
      <c r="S18" s="87"/>
      <c r="T18" s="82"/>
      <c r="U18" s="83"/>
      <c r="V18" s="85"/>
      <c r="W18" s="88">
        <f t="shared" si="4"/>
        <v>0</v>
      </c>
      <c r="X18" s="89">
        <f t="shared" si="5"/>
        <v>55</v>
      </c>
      <c r="Y18" s="90"/>
    </row>
    <row r="19" spans="1:25" s="91" customFormat="1" ht="48.75" customHeight="1">
      <c r="A19" s="77"/>
      <c r="B19" s="77"/>
      <c r="C19" s="79"/>
      <c r="D19" s="77"/>
      <c r="E19" s="80"/>
      <c r="F19" s="77"/>
      <c r="G19" s="92"/>
      <c r="H19" s="82"/>
      <c r="I19" s="82"/>
      <c r="J19" s="82"/>
      <c r="K19" s="82"/>
      <c r="L19" s="83"/>
      <c r="M19" s="84"/>
      <c r="N19" s="82"/>
      <c r="O19" s="83"/>
      <c r="P19" s="85"/>
      <c r="Q19" s="83"/>
      <c r="R19" s="86"/>
      <c r="S19" s="87"/>
      <c r="T19" s="82"/>
      <c r="U19" s="83"/>
      <c r="V19" s="85"/>
      <c r="W19" s="88"/>
      <c r="X19" s="89"/>
      <c r="Y19" s="90"/>
    </row>
  </sheetData>
  <sheetProtection/>
  <printOptions horizontalCentered="1"/>
  <pageMargins left="0.6692913385826772" right="0.39" top="0.6692913385826772" bottom="0.6692913385826772" header="0" footer="0"/>
  <pageSetup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7">
      <selection activeCell="J16" sqref="J16"/>
    </sheetView>
  </sheetViews>
  <sheetFormatPr defaultColWidth="9.75390625" defaultRowHeight="18" customHeight="1"/>
  <cols>
    <col min="1" max="2" width="6.75390625" style="0" customWidth="1"/>
    <col min="3" max="3" width="18.75390625" style="0" customWidth="1"/>
    <col min="4" max="4" width="10.75390625" style="0" customWidth="1"/>
    <col min="5" max="5" width="18.75390625" style="19" customWidth="1"/>
    <col min="6" max="6" width="9.125" style="0" customWidth="1"/>
    <col min="7" max="7" width="18.75390625" style="0" customWidth="1"/>
    <col min="8" max="11" width="9.75390625" style="0" customWidth="1"/>
    <col min="12" max="12" width="10.00390625" style="0" customWidth="1"/>
    <col min="13" max="13" width="8.75390625" style="0" customWidth="1"/>
    <col min="14" max="14" width="9.75390625" style="0" customWidth="1"/>
    <col min="15" max="19" width="8.75390625" style="0" customWidth="1"/>
    <col min="20" max="20" width="9.75390625" style="0" customWidth="1"/>
    <col min="21" max="21" width="8.75390625" style="0" customWidth="1"/>
    <col min="22" max="22" width="8.625" style="0" customWidth="1"/>
    <col min="23" max="23" width="7.75390625" style="0" customWidth="1"/>
    <col min="24" max="25" width="8.75390625" style="0" customWidth="1"/>
  </cols>
  <sheetData>
    <row r="1" s="48" customFormat="1" ht="34.5" customHeight="1">
      <c r="A1" s="47"/>
    </row>
    <row r="2" spans="2:25" s="48" customFormat="1" ht="34.5" customHeight="1">
      <c r="B2" s="49" t="s">
        <v>2</v>
      </c>
      <c r="C2" s="50">
        <v>1849</v>
      </c>
      <c r="E2" s="49" t="s">
        <v>3</v>
      </c>
      <c r="F2" s="50">
        <v>7</v>
      </c>
      <c r="G2" s="49" t="s">
        <v>4</v>
      </c>
      <c r="H2" s="51" t="s">
        <v>5</v>
      </c>
      <c r="I2" s="52"/>
      <c r="J2" s="53"/>
      <c r="P2" s="53"/>
      <c r="T2" s="48" t="s">
        <v>6</v>
      </c>
      <c r="V2" s="54"/>
      <c r="W2" s="52"/>
      <c r="X2" s="52"/>
      <c r="Y2" s="52"/>
    </row>
    <row r="3" spans="1:25" s="48" customFormat="1" ht="34.5" customHeight="1">
      <c r="A3" s="55"/>
      <c r="C3" s="49" t="s">
        <v>7</v>
      </c>
      <c r="D3" s="56" t="s">
        <v>0</v>
      </c>
      <c r="E3" s="52"/>
      <c r="F3" s="52"/>
      <c r="G3" s="57"/>
      <c r="H3" s="53"/>
      <c r="I3" s="53"/>
      <c r="J3" s="53"/>
      <c r="K3" s="49" t="s">
        <v>8</v>
      </c>
      <c r="L3" s="58">
        <v>7</v>
      </c>
      <c r="M3" s="48" t="s">
        <v>9</v>
      </c>
      <c r="N3" s="53"/>
      <c r="O3" s="49" t="s">
        <v>10</v>
      </c>
      <c r="P3" s="59" t="s">
        <v>188</v>
      </c>
      <c r="Q3" s="52"/>
      <c r="T3" s="53"/>
      <c r="W3" s="49"/>
      <c r="Y3" s="53"/>
    </row>
    <row r="4" spans="1:25" s="48" customFormat="1" ht="34.5" customHeight="1">
      <c r="A4" s="60"/>
      <c r="H4" s="49" t="s">
        <v>12</v>
      </c>
      <c r="I4" s="61" t="s">
        <v>1</v>
      </c>
      <c r="J4" s="50"/>
      <c r="K4" s="61" t="s">
        <v>13</v>
      </c>
      <c r="L4" s="62"/>
      <c r="O4" s="49" t="s">
        <v>14</v>
      </c>
      <c r="P4" s="54" t="s">
        <v>189</v>
      </c>
      <c r="Q4" s="52"/>
      <c r="T4" s="48" t="s">
        <v>16</v>
      </c>
      <c r="V4" s="54"/>
      <c r="W4" s="52"/>
      <c r="X4" s="52"/>
      <c r="Y4" s="52"/>
    </row>
    <row r="5" spans="1:12" s="48" customFormat="1" ht="34.5" customHeight="1">
      <c r="A5" s="60"/>
      <c r="B5" s="63" t="s">
        <v>214</v>
      </c>
      <c r="C5" s="64" t="s">
        <v>17</v>
      </c>
      <c r="D5" s="61" t="s">
        <v>1</v>
      </c>
      <c r="E5" s="57">
        <v>2202</v>
      </c>
      <c r="F5" s="61" t="s">
        <v>13</v>
      </c>
      <c r="G5" s="52" t="s">
        <v>211</v>
      </c>
      <c r="H5" s="49" t="s">
        <v>18</v>
      </c>
      <c r="I5" s="61" t="s">
        <v>1</v>
      </c>
      <c r="J5" s="50"/>
      <c r="K5" s="61" t="s">
        <v>13</v>
      </c>
      <c r="L5" s="62"/>
    </row>
    <row r="6" spans="1:25" s="48" customFormat="1" ht="34.5" customHeight="1">
      <c r="A6" s="60"/>
      <c r="B6" s="63" t="s">
        <v>208</v>
      </c>
      <c r="C6" s="64" t="s">
        <v>17</v>
      </c>
      <c r="D6" s="61" t="s">
        <v>1</v>
      </c>
      <c r="E6" s="57">
        <v>8317</v>
      </c>
      <c r="F6" s="61" t="s">
        <v>13</v>
      </c>
      <c r="G6" s="52" t="s">
        <v>215</v>
      </c>
      <c r="H6" s="49" t="s">
        <v>19</v>
      </c>
      <c r="I6" s="61" t="s">
        <v>1</v>
      </c>
      <c r="J6" s="50"/>
      <c r="K6" s="61" t="s">
        <v>13</v>
      </c>
      <c r="L6" s="62"/>
      <c r="U6" s="48" t="s">
        <v>20</v>
      </c>
      <c r="V6" s="49"/>
      <c r="W6" s="54"/>
      <c r="X6" s="57"/>
      <c r="Y6" s="57"/>
    </row>
    <row r="7" spans="1:12" s="48" customFormat="1" ht="34.5" customHeight="1">
      <c r="A7" s="60"/>
      <c r="B7" s="63" t="s">
        <v>207</v>
      </c>
      <c r="C7" s="64" t="s">
        <v>17</v>
      </c>
      <c r="D7" s="61" t="s">
        <v>1</v>
      </c>
      <c r="E7" s="57">
        <v>5404</v>
      </c>
      <c r="F7" s="61" t="s">
        <v>13</v>
      </c>
      <c r="G7" s="52" t="s">
        <v>212</v>
      </c>
      <c r="H7" s="49" t="s">
        <v>21</v>
      </c>
      <c r="I7" s="61" t="s">
        <v>1</v>
      </c>
      <c r="J7" s="50"/>
      <c r="K7" s="61" t="s">
        <v>13</v>
      </c>
      <c r="L7" s="52"/>
    </row>
    <row r="8" spans="2:8" s="48" customFormat="1" ht="34.5" customHeight="1">
      <c r="B8" s="49"/>
      <c r="C8" s="112"/>
      <c r="D8" s="61"/>
      <c r="E8" s="113"/>
      <c r="F8" s="61"/>
      <c r="H8" s="49"/>
    </row>
    <row r="9" spans="1:25" s="32" customFormat="1" ht="34.5" customHeight="1">
      <c r="A9" s="114"/>
      <c r="B9" s="114"/>
      <c r="C9" s="114"/>
      <c r="D9" s="114"/>
      <c r="E9" s="114"/>
      <c r="F9" s="114"/>
      <c r="G9" s="114"/>
      <c r="H9" s="116" t="s">
        <v>22</v>
      </c>
      <c r="I9" s="117"/>
      <c r="J9" s="118"/>
      <c r="K9" s="119"/>
      <c r="L9" s="120"/>
      <c r="M9" s="121" t="s">
        <v>23</v>
      </c>
      <c r="N9" s="122" t="s">
        <v>24</v>
      </c>
      <c r="O9" s="119"/>
      <c r="P9" s="122"/>
      <c r="Q9" s="118"/>
      <c r="R9" s="121" t="s">
        <v>25</v>
      </c>
      <c r="S9" s="123" t="s">
        <v>26</v>
      </c>
      <c r="T9" s="122" t="s">
        <v>27</v>
      </c>
      <c r="U9" s="124"/>
      <c r="V9" s="117"/>
      <c r="W9" s="117"/>
      <c r="X9" s="125" t="s">
        <v>28</v>
      </c>
      <c r="Y9" s="126" t="s">
        <v>29</v>
      </c>
    </row>
    <row r="10" spans="1:25" s="32" customFormat="1" ht="34.5" customHeight="1">
      <c r="A10" s="21" t="s">
        <v>30</v>
      </c>
      <c r="B10" s="21" t="s">
        <v>31</v>
      </c>
      <c r="C10" s="21" t="s">
        <v>32</v>
      </c>
      <c r="D10" s="21" t="s">
        <v>1</v>
      </c>
      <c r="E10" s="21" t="s">
        <v>33</v>
      </c>
      <c r="F10" s="21" t="s">
        <v>34</v>
      </c>
      <c r="G10" s="21" t="s">
        <v>35</v>
      </c>
      <c r="H10" s="22" t="str">
        <f>B5</f>
        <v>H</v>
      </c>
      <c r="I10" s="22" t="str">
        <f>B6</f>
        <v>C</v>
      </c>
      <c r="J10" s="22" t="str">
        <f>B7</f>
        <v>B</v>
      </c>
      <c r="K10" s="23" t="s">
        <v>36</v>
      </c>
      <c r="L10" s="23" t="s">
        <v>37</v>
      </c>
      <c r="M10" s="24" t="s">
        <v>30</v>
      </c>
      <c r="N10" s="25" t="s">
        <v>38</v>
      </c>
      <c r="O10" s="23" t="s">
        <v>39</v>
      </c>
      <c r="P10" s="23" t="s">
        <v>40</v>
      </c>
      <c r="Q10" s="26" t="s">
        <v>41</v>
      </c>
      <c r="R10" s="27" t="s">
        <v>42</v>
      </c>
      <c r="S10" s="28" t="s">
        <v>30</v>
      </c>
      <c r="T10" s="29" t="s">
        <v>38</v>
      </c>
      <c r="U10" s="29" t="s">
        <v>39</v>
      </c>
      <c r="V10" s="23" t="s">
        <v>40</v>
      </c>
      <c r="W10" s="30" t="s">
        <v>41</v>
      </c>
      <c r="X10" s="27" t="s">
        <v>37</v>
      </c>
      <c r="Y10" s="31"/>
    </row>
    <row r="11" spans="1:25" s="46" customFormat="1" ht="34.5" customHeight="1">
      <c r="A11" s="33"/>
      <c r="B11" s="33">
        <v>1</v>
      </c>
      <c r="C11" s="34" t="s">
        <v>202</v>
      </c>
      <c r="D11" s="33">
        <v>451</v>
      </c>
      <c r="E11" s="35" t="s">
        <v>203</v>
      </c>
      <c r="F11" s="33">
        <v>56464</v>
      </c>
      <c r="G11" s="36" t="s">
        <v>205</v>
      </c>
      <c r="H11" s="37">
        <v>65.56</v>
      </c>
      <c r="I11" s="37">
        <v>65</v>
      </c>
      <c r="J11" s="37">
        <v>62.04</v>
      </c>
      <c r="K11" s="82">
        <f>(H11+I11+J11)/3</f>
        <v>64.2</v>
      </c>
      <c r="L11" s="83">
        <f>(100-K11)*1.5</f>
        <v>53.699999999999996</v>
      </c>
      <c r="M11" s="39">
        <v>3</v>
      </c>
      <c r="N11" s="37"/>
      <c r="O11" s="38"/>
      <c r="P11" s="40"/>
      <c r="Q11" s="38">
        <f>SUM(O11,P11)</f>
        <v>0</v>
      </c>
      <c r="R11" s="41">
        <f>SUM(L11,Q11)</f>
        <v>53.699999999999996</v>
      </c>
      <c r="S11" s="42"/>
      <c r="T11" s="37"/>
      <c r="U11" s="38"/>
      <c r="V11" s="40"/>
      <c r="W11" s="43">
        <f>SUM(U11:V11)</f>
        <v>0</v>
      </c>
      <c r="X11" s="44">
        <f>SUM(L11,Q11,W11)</f>
        <v>53.699999999999996</v>
      </c>
      <c r="Y11" s="45"/>
    </row>
    <row r="12" spans="1:25" s="46" customFormat="1" ht="34.5" customHeight="1">
      <c r="A12" s="33"/>
      <c r="B12" s="33">
        <v>2</v>
      </c>
      <c r="C12" s="34" t="s">
        <v>190</v>
      </c>
      <c r="D12" s="33" t="s">
        <v>191</v>
      </c>
      <c r="E12" s="35" t="s">
        <v>192</v>
      </c>
      <c r="F12" s="33" t="s">
        <v>193</v>
      </c>
      <c r="G12" s="36" t="s">
        <v>206</v>
      </c>
      <c r="H12" s="37">
        <v>69.26</v>
      </c>
      <c r="I12" s="37">
        <v>65.37</v>
      </c>
      <c r="J12" s="37">
        <v>64.44</v>
      </c>
      <c r="K12" s="82">
        <f>(H12+I12+J12)/3</f>
        <v>66.35666666666667</v>
      </c>
      <c r="L12" s="83">
        <f>(100-K12)*1.5</f>
        <v>50.464999999999996</v>
      </c>
      <c r="M12" s="39">
        <v>1</v>
      </c>
      <c r="N12" s="37"/>
      <c r="O12" s="38"/>
      <c r="P12" s="40"/>
      <c r="Q12" s="38">
        <f>SUM(O12,P12)</f>
        <v>0</v>
      </c>
      <c r="R12" s="41">
        <f>SUM(L12,Q12)</f>
        <v>50.464999999999996</v>
      </c>
      <c r="S12" s="42"/>
      <c r="T12" s="37"/>
      <c r="U12" s="38"/>
      <c r="V12" s="40"/>
      <c r="W12" s="43">
        <f>SUM(U12:V12)</f>
        <v>0</v>
      </c>
      <c r="X12" s="44">
        <f>SUM(L12,Q12,W12)</f>
        <v>50.464999999999996</v>
      </c>
      <c r="Y12" s="45"/>
    </row>
    <row r="13" spans="1:25" s="46" customFormat="1" ht="34.5" customHeight="1">
      <c r="A13" s="33"/>
      <c r="B13" s="33">
        <v>3</v>
      </c>
      <c r="C13" s="34" t="s">
        <v>194</v>
      </c>
      <c r="D13" s="33" t="s">
        <v>195</v>
      </c>
      <c r="E13" s="35" t="s">
        <v>196</v>
      </c>
      <c r="F13" s="33" t="s">
        <v>197</v>
      </c>
      <c r="G13" s="36" t="s">
        <v>206</v>
      </c>
      <c r="H13" s="37">
        <v>58.33</v>
      </c>
      <c r="I13" s="37">
        <v>50.74</v>
      </c>
      <c r="J13" s="37">
        <v>53.33</v>
      </c>
      <c r="K13" s="82">
        <f>(H13+I13+J13)/3</f>
        <v>54.133333333333326</v>
      </c>
      <c r="L13" s="83">
        <f>(100-K13)*1.5</f>
        <v>68.80000000000001</v>
      </c>
      <c r="M13" s="39">
        <v>5</v>
      </c>
      <c r="N13" s="37"/>
      <c r="O13" s="38"/>
      <c r="P13" s="40"/>
      <c r="Q13" s="38">
        <f>SUM(O13,P13)</f>
        <v>0</v>
      </c>
      <c r="R13" s="41">
        <f>SUM(L13,Q13)</f>
        <v>68.80000000000001</v>
      </c>
      <c r="S13" s="42"/>
      <c r="T13" s="37"/>
      <c r="U13" s="38"/>
      <c r="V13" s="40"/>
      <c r="W13" s="43">
        <f>SUM(U13:V13)</f>
        <v>0</v>
      </c>
      <c r="X13" s="44">
        <f>SUM(L13,Q13,W13)</f>
        <v>68.80000000000001</v>
      </c>
      <c r="Y13" s="45"/>
    </row>
    <row r="14" spans="1:25" s="46" customFormat="1" ht="34.5" customHeight="1">
      <c r="A14" s="33"/>
      <c r="B14" s="33">
        <v>4</v>
      </c>
      <c r="C14" s="34" t="s">
        <v>198</v>
      </c>
      <c r="D14" s="33" t="s">
        <v>199</v>
      </c>
      <c r="E14" s="35" t="s">
        <v>200</v>
      </c>
      <c r="F14" s="33" t="s">
        <v>201</v>
      </c>
      <c r="G14" s="36" t="s">
        <v>206</v>
      </c>
      <c r="H14" s="37">
        <v>64.81</v>
      </c>
      <c r="I14" s="37">
        <v>61.3</v>
      </c>
      <c r="J14" s="37">
        <v>60.19</v>
      </c>
      <c r="K14" s="82">
        <f>(H14+I14+J14)/3</f>
        <v>62.1</v>
      </c>
      <c r="L14" s="83">
        <f>(100-K14)*1.5</f>
        <v>56.849999999999994</v>
      </c>
      <c r="M14" s="39">
        <v>4</v>
      </c>
      <c r="N14" s="37"/>
      <c r="O14" s="38"/>
      <c r="P14" s="40"/>
      <c r="Q14" s="38">
        <f>SUM(O14,P14)</f>
        <v>0</v>
      </c>
      <c r="R14" s="41">
        <f>SUM(L14,Q14)</f>
        <v>56.849999999999994</v>
      </c>
      <c r="S14" s="42"/>
      <c r="T14" s="37"/>
      <c r="U14" s="38"/>
      <c r="V14" s="40"/>
      <c r="W14" s="43">
        <f>SUM(U14:V14)</f>
        <v>0</v>
      </c>
      <c r="X14" s="44">
        <f>SUM(L14,Q14,W14)</f>
        <v>56.849999999999994</v>
      </c>
      <c r="Y14" s="45"/>
    </row>
    <row r="15" spans="1:25" s="46" customFormat="1" ht="34.5" customHeight="1">
      <c r="A15" s="33"/>
      <c r="B15" s="33">
        <v>5</v>
      </c>
      <c r="C15" s="34" t="s">
        <v>202</v>
      </c>
      <c r="D15" s="33">
        <v>451</v>
      </c>
      <c r="E15" s="35" t="s">
        <v>204</v>
      </c>
      <c r="F15" s="33">
        <v>56891</v>
      </c>
      <c r="G15" s="36" t="s">
        <v>205</v>
      </c>
      <c r="H15" s="37">
        <v>67.78</v>
      </c>
      <c r="I15" s="37">
        <v>63.33</v>
      </c>
      <c r="J15" s="37">
        <v>64.81</v>
      </c>
      <c r="K15" s="82">
        <f>(H15+I15+J15)/3</f>
        <v>65.30666666666667</v>
      </c>
      <c r="L15" s="83">
        <f>(100-K15)*1.5</f>
        <v>52.03999999999999</v>
      </c>
      <c r="M15" s="39">
        <v>2</v>
      </c>
      <c r="N15" s="37"/>
      <c r="O15" s="38"/>
      <c r="P15" s="40"/>
      <c r="Q15" s="38">
        <f>SUM(O15,P15)</f>
        <v>0</v>
      </c>
      <c r="R15" s="41">
        <f>SUM(L15,Q15)</f>
        <v>52.03999999999999</v>
      </c>
      <c r="S15" s="42"/>
      <c r="T15" s="37"/>
      <c r="U15" s="38"/>
      <c r="V15" s="40"/>
      <c r="W15" s="43">
        <f>SUM(U15:V15)</f>
        <v>0</v>
      </c>
      <c r="X15" s="44">
        <f>SUM(L15,Q15,W15)</f>
        <v>52.03999999999999</v>
      </c>
      <c r="Y15" s="45"/>
    </row>
    <row r="16" ht="34.5" customHeight="1"/>
    <row r="17" ht="34.5" customHeight="1"/>
  </sheetData>
  <sheetProtection/>
  <printOptions horizontalCentered="1"/>
  <pageMargins left="0.6692913385826772" right="0.6692913385826772" top="0.6692913385826772" bottom="0.6692913385826772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2015-09-04T07:06:36Z</cp:lastPrinted>
  <dcterms:created xsi:type="dcterms:W3CDTF">2015-09-04T04:37:57Z</dcterms:created>
  <dcterms:modified xsi:type="dcterms:W3CDTF">2015-09-04T09:50:52Z</dcterms:modified>
  <cp:category/>
  <cp:version/>
  <cp:contentType/>
  <cp:contentStatus/>
</cp:coreProperties>
</file>